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elsenenterprise.sharepoint.com/sites/0APtptab1O3IjUk9PVA/Shared Documents/Business Development, TD &amp; GS/TRADEDIMENSIONS/04_Produkte/__Listungstool ongoing/Vertrieb/"/>
    </mc:Choice>
  </mc:AlternateContent>
  <xr:revisionPtr revIDLastSave="4" documentId="8_{799B316B-DB70-4F08-AC9C-4D4BEC54A7F5}" xr6:coauthVersionLast="47" xr6:coauthVersionMax="47" xr10:uidLastSave="{FB4D3FC8-837C-41CF-B4CE-093CA9AC795F}"/>
  <bookViews>
    <workbookView xWindow="-120" yWindow="-120" windowWidth="29040" windowHeight="15840" xr2:uid="{5F1C69C7-482D-46E4-9A01-6B51F9DECB59}"/>
  </bookViews>
  <sheets>
    <sheet name="Daten" sheetId="1" r:id="rId1"/>
    <sheet name="Selektion" sheetId="2" r:id="rId2"/>
    <sheet name="Definitionen" sheetId="4" r:id="rId3"/>
  </sheets>
  <definedNames>
    <definedName name="_xlnm._FilterDatabase" localSheetId="0" hidden="1">Daten!$A$4:$I$59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M3" i="1"/>
  <c r="L3" i="1"/>
  <c r="K3" i="1"/>
  <c r="J3" i="1"/>
  <c r="O58" i="1" l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31" i="1"/>
  <c r="O15" i="1"/>
  <c r="O35" i="1"/>
  <c r="O19" i="1"/>
  <c r="O53" i="1"/>
  <c r="O45" i="1"/>
  <c r="O37" i="1"/>
  <c r="O21" i="1"/>
  <c r="O12" i="1"/>
  <c r="O10" i="1"/>
  <c r="O8" i="1"/>
  <c r="O6" i="1"/>
  <c r="O27" i="1"/>
  <c r="O55" i="1"/>
  <c r="O39" i="1"/>
  <c r="O25" i="1"/>
  <c r="O49" i="1"/>
  <c r="O29" i="1"/>
  <c r="O11" i="1"/>
  <c r="O7" i="1"/>
  <c r="O59" i="1"/>
  <c r="O43" i="1"/>
  <c r="O33" i="1"/>
  <c r="O23" i="1"/>
  <c r="O51" i="1"/>
  <c r="O17" i="1"/>
  <c r="O5" i="1"/>
  <c r="O57" i="1"/>
  <c r="O41" i="1"/>
  <c r="O47" i="1"/>
  <c r="O13" i="1"/>
  <c r="O9" i="1"/>
  <c r="P59" i="1"/>
  <c r="P54" i="1"/>
  <c r="P51" i="1"/>
  <c r="P46" i="1"/>
  <c r="P43" i="1"/>
  <c r="P38" i="1"/>
  <c r="P33" i="1"/>
  <c r="P24" i="1"/>
  <c r="P17" i="1"/>
  <c r="P56" i="1"/>
  <c r="P53" i="1"/>
  <c r="P48" i="1"/>
  <c r="P45" i="1"/>
  <c r="P40" i="1"/>
  <c r="P37" i="1"/>
  <c r="P28" i="1"/>
  <c r="P21" i="1"/>
  <c r="P12" i="1"/>
  <c r="P10" i="1"/>
  <c r="P8" i="1"/>
  <c r="P6" i="1"/>
  <c r="P30" i="1"/>
  <c r="P23" i="1"/>
  <c r="P14" i="1"/>
  <c r="P57" i="1"/>
  <c r="P52" i="1"/>
  <c r="P49" i="1"/>
  <c r="P44" i="1"/>
  <c r="P41" i="1"/>
  <c r="P36" i="1"/>
  <c r="P29" i="1"/>
  <c r="P20" i="1"/>
  <c r="P13" i="1"/>
  <c r="P11" i="1"/>
  <c r="P9" i="1"/>
  <c r="P7" i="1"/>
  <c r="P5" i="1"/>
  <c r="P34" i="1"/>
  <c r="P15" i="1"/>
  <c r="P19" i="1"/>
  <c r="P58" i="1"/>
  <c r="P47" i="1"/>
  <c r="P42" i="1"/>
  <c r="P32" i="1"/>
  <c r="P35" i="1"/>
  <c r="P26" i="1"/>
  <c r="P31" i="1"/>
  <c r="P18" i="1"/>
  <c r="P55" i="1"/>
  <c r="P27" i="1"/>
  <c r="P16" i="1"/>
  <c r="P39" i="1"/>
  <c r="P22" i="1"/>
  <c r="P25" i="1"/>
  <c r="P50" i="1"/>
  <c r="Q36" i="1"/>
  <c r="N58" i="1"/>
  <c r="N56" i="1"/>
  <c r="N54" i="1"/>
  <c r="N52" i="1"/>
  <c r="N50" i="1"/>
  <c r="N48" i="1"/>
  <c r="N46" i="1"/>
  <c r="N44" i="1"/>
  <c r="N42" i="1"/>
  <c r="N40" i="1"/>
  <c r="N38" i="1"/>
  <c r="N57" i="1"/>
  <c r="N49" i="1"/>
  <c r="N41" i="1"/>
  <c r="N29" i="1"/>
  <c r="N22" i="1"/>
  <c r="N13" i="1"/>
  <c r="N11" i="1"/>
  <c r="N9" i="1"/>
  <c r="N59" i="1"/>
  <c r="N51" i="1"/>
  <c r="N43" i="1"/>
  <c r="N33" i="1"/>
  <c r="N26" i="1"/>
  <c r="N17" i="1"/>
  <c r="N35" i="1"/>
  <c r="N28" i="1"/>
  <c r="N19" i="1"/>
  <c r="N55" i="1"/>
  <c r="N47" i="1"/>
  <c r="N39" i="1"/>
  <c r="N34" i="1"/>
  <c r="N25" i="1"/>
  <c r="N18" i="1"/>
  <c r="N16" i="1"/>
  <c r="N20" i="1"/>
  <c r="N24" i="1"/>
  <c r="N15" i="1"/>
  <c r="N7" i="1"/>
  <c r="N53" i="1"/>
  <c r="N37" i="1"/>
  <c r="N14" i="1"/>
  <c r="N10" i="1"/>
  <c r="N31" i="1"/>
  <c r="N45" i="1"/>
  <c r="N8" i="1"/>
  <c r="N30" i="1"/>
  <c r="N6" i="1"/>
  <c r="N27" i="1"/>
  <c r="N5" i="1"/>
  <c r="N23" i="1"/>
  <c r="N21" i="1"/>
  <c r="N36" i="1"/>
  <c r="N32" i="1"/>
  <c r="N12" i="1"/>
  <c r="Q35" i="1"/>
  <c r="Q26" i="1"/>
  <c r="Q19" i="1"/>
  <c r="Q30" i="1"/>
  <c r="Q23" i="1"/>
  <c r="Q14" i="1"/>
  <c r="Q58" i="1"/>
  <c r="Q55" i="1"/>
  <c r="Q50" i="1"/>
  <c r="Q47" i="1"/>
  <c r="Q42" i="1"/>
  <c r="Q39" i="1"/>
  <c r="Q32" i="1"/>
  <c r="Q25" i="1"/>
  <c r="Q16" i="1"/>
  <c r="Q31" i="1"/>
  <c r="Q22" i="1"/>
  <c r="Q15" i="1"/>
  <c r="Q49" i="1"/>
  <c r="Q44" i="1"/>
  <c r="Q29" i="1"/>
  <c r="Q20" i="1"/>
  <c r="Q11" i="1"/>
  <c r="Q7" i="1"/>
  <c r="Q59" i="1"/>
  <c r="Q54" i="1"/>
  <c r="Q43" i="1"/>
  <c r="Q38" i="1"/>
  <c r="Q33" i="1"/>
  <c r="Q24" i="1"/>
  <c r="Q53" i="1"/>
  <c r="Q48" i="1"/>
  <c r="Q37" i="1"/>
  <c r="Q28" i="1"/>
  <c r="Q10" i="1"/>
  <c r="Q27" i="1"/>
  <c r="Q18" i="1"/>
  <c r="Q6" i="1"/>
  <c r="Q56" i="1"/>
  <c r="Q45" i="1"/>
  <c r="Q40" i="1"/>
  <c r="Q21" i="1"/>
  <c r="Q12" i="1"/>
  <c r="Q8" i="1"/>
  <c r="Q57" i="1"/>
  <c r="Q41" i="1"/>
  <c r="Q17" i="1"/>
  <c r="Q5" i="1"/>
  <c r="Q52" i="1"/>
  <c r="Q13" i="1"/>
  <c r="Q34" i="1"/>
  <c r="Q9" i="1"/>
  <c r="Q51" i="1"/>
  <c r="Q46" i="1"/>
  <c r="Q4" i="1" l="1"/>
  <c r="Q3" i="1"/>
  <c r="P3" i="1"/>
  <c r="P4" i="1"/>
  <c r="N4" i="1"/>
  <c r="N3" i="1"/>
  <c r="O3" i="1"/>
  <c r="O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craigheadgu01</author>
    <author>arndtbi01</author>
    <author>Mies, Gisela</author>
    <author>miesgi01</author>
  </authors>
  <commentList>
    <comment ref="A2" authorId="0" shapeId="0" xr:uid="{9145AEDD-422E-472E-8D7A-9AECC2592632}">
      <text>
        <r>
          <rPr>
            <sz val="8"/>
            <color indexed="81"/>
            <rFont val="Tahoma"/>
            <family val="2"/>
          </rPr>
          <t xml:space="preserve">Organisation entspricht Verrechnungsorganisation
</t>
        </r>
      </text>
    </comment>
    <comment ref="B2" authorId="0" shapeId="0" xr:uid="{6784C89A-5CD3-4062-8891-6E7BC4D777CB}">
      <text>
        <r>
          <rPr>
            <sz val="10"/>
            <rFont val="Arial"/>
            <family val="2"/>
          </rPr>
          <t xml:space="preserve">Nationale Dachorganisation.
</t>
        </r>
      </text>
    </comment>
    <comment ref="C2" authorId="0" shapeId="0" xr:uid="{1F737AC8-9B19-4A91-B28A-330F88B23811}">
      <text>
        <r>
          <rPr>
            <sz val="8"/>
            <color indexed="81"/>
            <rFont val="Tahoma"/>
            <family val="2"/>
          </rPr>
          <t>Die Handelszentralen sind z.B. die Regional-gesellschaften der Edeka.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731606EE-13D4-432C-B32A-2F55301E5E57}">
      <text>
        <r>
          <rPr>
            <sz val="8"/>
            <color indexed="81"/>
            <rFont val="Tahoma"/>
            <family val="2"/>
          </rPr>
          <t xml:space="preserve">Regionale Handelszentralen sind
selbständige Unternehmen mit eigenen Geschäften. Diese  Unternehmen haben  eine eigene Lagerhaltung und beliefern nebst den eigenen auch noch andere Geschäfte z.B. Stroetmann </t>
        </r>
      </text>
    </comment>
    <comment ref="E2" authorId="0" shapeId="0" xr:uid="{E63CA4EC-152B-4B2F-8634-995E543B351F}">
      <text>
        <r>
          <rPr>
            <sz val="8"/>
            <color indexed="81"/>
            <rFont val="Tahoma"/>
            <family val="2"/>
          </rPr>
          <t>Kleinfilialisten sind
selbständige Unternehmen mit eigenen Geschäften. Diese Unternehmen haben  keine eigene Lagerhaltung und sind oft Nutzer von Konzepten = Bannern bei Handelsunter-nehmen bei z.B. Edeka und Rewe.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 shapeId="0" xr:uid="{44809DB8-7FFE-434C-8972-8E172374F1A5}">
      <text>
        <r>
          <rPr>
            <sz val="8"/>
            <color indexed="81"/>
            <rFont val="Tahoma"/>
            <family val="2"/>
          </rPr>
          <t>Das Banner ist das
Konzept unter dem die Geschäfte geführt werden.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2" shapeId="0" xr:uid="{F41BB8F9-EB6D-466E-9BFF-F4629BABF2EF}">
      <text>
        <r>
          <rPr>
            <sz val="8"/>
            <color indexed="81"/>
            <rFont val="Tahoma"/>
            <family val="2"/>
          </rPr>
          <t>Verbrauchermarkt national: &gt;= 2.500 m²
Verbrauchermarkt regional: &gt;= 2.500 m²
Verbrauchermarkt klein: 1.000 - 2.499 m²
Supermarkt groß: 400 - 999 m²
Supermarkt klein: 100 - 399 m²</t>
        </r>
      </text>
    </comment>
    <comment ref="I2" authorId="3" shapeId="0" xr:uid="{7D49DFA3-A4F6-4EAE-A0E3-E69396B4D185}">
      <text>
        <r>
          <rPr>
            <sz val="8"/>
            <color indexed="81"/>
            <rFont val="Tahoma"/>
            <family val="2"/>
          </rPr>
          <t>Tragen Sie hier Ihr Listungskennzeichen mit ja oder nein ein.</t>
        </r>
      </text>
    </comment>
    <comment ref="L2" authorId="2" shapeId="0" xr:uid="{493434BE-1E7A-4206-90DF-C711C9181D19}">
      <text>
        <r>
          <rPr>
            <b/>
            <sz val="8"/>
            <color indexed="81"/>
            <rFont val="Tahoma"/>
            <family val="2"/>
          </rPr>
          <t>in m²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 shapeId="0" xr:uid="{6F3A8213-AE3A-45E9-A7AE-9C79740291D7}">
      <text>
        <r>
          <rPr>
            <sz val="8"/>
            <color indexed="81"/>
            <rFont val="Tahoma"/>
            <family val="2"/>
          </rPr>
          <t>Die ermittelten Umsätze und Marktanteile werden auf die Gesamtumsätze ( Food und Nonfood) berechnet.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0" shapeId="0" xr:uid="{39753F36-1191-475C-8635-28F1A4A5C27C}">
      <text>
        <r>
          <rPr>
            <sz val="8"/>
            <color indexed="81"/>
            <rFont val="Tahoma"/>
            <family val="2"/>
          </rPr>
          <t xml:space="preserve">Hier wird das Ergebnis des Teilmarktes abgebildet, welches durch die Wahl der Filter-kriterien ermittelt wird.
</t>
        </r>
      </text>
    </comment>
  </commentList>
</comments>
</file>

<file path=xl/sharedStrings.xml><?xml version="1.0" encoding="utf-8"?>
<sst xmlns="http://schemas.openxmlformats.org/spreadsheetml/2006/main" count="410" uniqueCount="75">
  <si>
    <t>Listungstool November 2023</t>
  </si>
  <si>
    <t>Organisation</t>
  </si>
  <si>
    <t>Nationale Zentrale</t>
  </si>
  <si>
    <t>Handelszentrale</t>
  </si>
  <si>
    <t>Regionale 
Handelszentrale</t>
  </si>
  <si>
    <t>Kleinfilialist</t>
  </si>
  <si>
    <t>Banner</t>
  </si>
  <si>
    <t>Nielsentyp</t>
  </si>
  <si>
    <t>Betriebsform
 zur HZ</t>
  </si>
  <si>
    <t>Listung 
ja/nein</t>
  </si>
  <si>
    <t>VKFL-
 gesamt
in m²</t>
  </si>
  <si>
    <t>Anzahl</t>
  </si>
  <si>
    <t>% Fläche
 an Gesamt</t>
  </si>
  <si>
    <t>% Anzahl
 an Gesamt</t>
  </si>
  <si>
    <t>Gesamtmarkt</t>
  </si>
  <si>
    <t>Teilmarkt</t>
  </si>
  <si>
    <t>Supermarkt klein</t>
  </si>
  <si>
    <t>Selbständig</t>
  </si>
  <si>
    <t>Kein Banner</t>
  </si>
  <si>
    <t>Supermarkt groß</t>
  </si>
  <si>
    <t>Verbrauchermarkt klein</t>
  </si>
  <si>
    <t>Nah &amp; Gut</t>
  </si>
  <si>
    <t/>
  </si>
  <si>
    <t>Regie</t>
  </si>
  <si>
    <t>Verbrauchermarkt groß</t>
  </si>
  <si>
    <t>Edeka</t>
  </si>
  <si>
    <t>E-center</t>
  </si>
  <si>
    <t>E xpress</t>
  </si>
  <si>
    <t>E-aktiv Markt</t>
  </si>
  <si>
    <t>Edeka-Gruppe</t>
  </si>
  <si>
    <t>Cap</t>
  </si>
  <si>
    <t>Edeka Südbayern</t>
  </si>
  <si>
    <t>Buchbauer</t>
  </si>
  <si>
    <t>Dillinger</t>
  </si>
  <si>
    <t>Fanderl</t>
  </si>
  <si>
    <t>Lechertshuber &amp; Wimmer</t>
  </si>
  <si>
    <t>Leeb</t>
  </si>
  <si>
    <t>Pfeilstetter</t>
  </si>
  <si>
    <t>Pirzer</t>
  </si>
  <si>
    <t>Scherer</t>
  </si>
  <si>
    <t>Schwaiberger</t>
  </si>
  <si>
    <t>Stadler + Honner</t>
  </si>
  <si>
    <t>Feneberg</t>
  </si>
  <si>
    <t>Kaufmarkt</t>
  </si>
  <si>
    <t>Daten:</t>
  </si>
  <si>
    <t>Quelle:</t>
  </si>
  <si>
    <t>Tradedimensions</t>
  </si>
  <si>
    <t>Datum:</t>
  </si>
  <si>
    <t>Aggregation aus SBW, VM, GSM, SM, KSM, DIS &amp; DM</t>
  </si>
  <si>
    <t>mit Warengruppenumsatz Müsli</t>
  </si>
  <si>
    <t>und als Benchmark Summe der u.a. Warenklassen als Food-Umsatz</t>
  </si>
  <si>
    <t>c.       Körperpflegemittel</t>
  </si>
  <si>
    <t>b.      Hygieneartikel</t>
  </si>
  <si>
    <t>a.       Wasch-, Putz- und Reinigungsmittel</t>
  </si>
  <si>
    <t>Nach den TradeDimensions Definitionen enthält der Food-Bereich neben allen Nahrungs- und Genussmitteln auch Drogeriewaren, d.h.:</t>
  </si>
  <si>
    <t>Definition Food-Umsatz bei Tradedimensions</t>
  </si>
  <si>
    <t>Drogeriemärkte</t>
  </si>
  <si>
    <t>Discount-Geschäfte</t>
  </si>
  <si>
    <t>Supermarkt klein 100 - 399 m²</t>
  </si>
  <si>
    <t>Supermarkt groß 400 - 999 m²</t>
  </si>
  <si>
    <t>Kleiner Verbrauchermakt 1.000 - 2.499 m²</t>
  </si>
  <si>
    <t>Großer Verbrauchermarkt &gt;=  2.500 m²</t>
  </si>
  <si>
    <t>Definition der Nielsen Geschäftstypen</t>
  </si>
  <si>
    <t>Kleine Supermärkte &lt; 400 m²</t>
  </si>
  <si>
    <t>Supermärkte 400 – 799 m²</t>
  </si>
  <si>
    <t>Große Supermärkte 800 – 1.499 m²</t>
  </si>
  <si>
    <t>Verbrauchermärkte 1.500 – 4.999 m²</t>
  </si>
  <si>
    <t>SB-Warenhäuser ab 5.000 m²</t>
  </si>
  <si>
    <t>Definition der Tradedimensions Geschäftstypen</t>
  </si>
  <si>
    <t>Cash &amp; Carry-Markt</t>
  </si>
  <si>
    <t>E-C+C Großmarkt</t>
  </si>
  <si>
    <t>Umsatzpotenzial  Food Brutto 
in Mio Euro</t>
  </si>
  <si>
    <t>Umsatzpotenzial  Gesamt Brutto 
in Mio Euro</t>
  </si>
  <si>
    <t>% Anteil am Gesamtumsatz</t>
  </si>
  <si>
    <t>% Anteil am Foodumsatz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</si>
</sst>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48"/>
      <color theme="0"/>
      <name val="Microsoft Sans Serif"/>
      <family val="2"/>
    </font>
    <font>
      <sz val="10"/>
      <color theme="1"/>
      <name val="Microsoft Sans Serif"/>
      <family val="2"/>
    </font>
    <font>
      <b/>
      <sz val="8"/>
      <color theme="0"/>
      <name val="Microsoft Sans Serif"/>
      <family val="2"/>
    </font>
    <font>
      <sz val="8"/>
      <color theme="1"/>
      <name val="Microsoft Sans Serif"/>
      <family val="2"/>
    </font>
    <font>
      <b/>
      <sz val="8"/>
      <name val="Microsoft Sans Serif"/>
      <family val="2"/>
    </font>
    <font>
      <b/>
      <sz val="8"/>
      <color theme="1"/>
      <name val="Microsoft Sans Serif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u/>
      <sz val="11"/>
      <color rgb="FF222222"/>
      <name val="Arial"/>
      <family val="2"/>
    </font>
    <font>
      <b/>
      <sz val="11"/>
      <color theme="0"/>
      <name val="Arial"/>
      <family val="2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2C6DF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5F1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16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/>
    <xf numFmtId="0" fontId="7" fillId="4" borderId="2" xfId="0" applyFont="1" applyFill="1" applyBorder="1"/>
    <xf numFmtId="3" fontId="7" fillId="4" borderId="3" xfId="0" applyNumberFormat="1" applyFont="1" applyFill="1" applyBorder="1" applyAlignment="1">
      <alignment horizontal="center" vertical="center" wrapText="1"/>
    </xf>
    <xf numFmtId="164" fontId="7" fillId="4" borderId="3" xfId="2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4" borderId="7" xfId="0" applyFont="1" applyFill="1" applyBorder="1"/>
    <xf numFmtId="165" fontId="7" fillId="4" borderId="5" xfId="1" applyNumberFormat="1" applyFont="1" applyFill="1" applyBorder="1" applyAlignment="1">
      <alignment horizontal="center" vertical="center" wrapText="1"/>
    </xf>
    <xf numFmtId="164" fontId="7" fillId="4" borderId="5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4" borderId="0" xfId="0" applyFont="1" applyFill="1"/>
    <xf numFmtId="3" fontId="6" fillId="0" borderId="0" xfId="0" applyNumberFormat="1" applyFont="1"/>
    <xf numFmtId="164" fontId="6" fillId="0" borderId="0" xfId="2" applyNumberFormat="1" applyFont="1"/>
    <xf numFmtId="3" fontId="4" fillId="0" borderId="0" xfId="0" applyNumberFormat="1" applyFont="1"/>
    <xf numFmtId="14" fontId="0" fillId="0" borderId="0" xfId="0" applyNumberFormat="1"/>
    <xf numFmtId="0" fontId="12" fillId="0" borderId="0" xfId="3" applyFont="1"/>
    <xf numFmtId="0" fontId="13" fillId="0" borderId="0" xfId="3" applyFont="1" applyAlignment="1">
      <alignment vertical="center"/>
    </xf>
    <xf numFmtId="0" fontId="14" fillId="5" borderId="8" xfId="3" applyFont="1" applyFill="1" applyBorder="1" applyAlignment="1">
      <alignment vertical="center"/>
    </xf>
    <xf numFmtId="0" fontId="1" fillId="0" borderId="0" xfId="3"/>
    <xf numFmtId="0" fontId="15" fillId="0" borderId="0" xfId="3" applyFont="1" applyAlignment="1">
      <alignment horizontal="left" vertical="center" indent="2"/>
    </xf>
    <xf numFmtId="0" fontId="15" fillId="0" borderId="0" xfId="3" applyFont="1" applyAlignment="1">
      <alignment vertical="center" wrapText="1"/>
    </xf>
    <xf numFmtId="0" fontId="13" fillId="0" borderId="0" xfId="3" applyFont="1"/>
    <xf numFmtId="4" fontId="6" fillId="0" borderId="0" xfId="0" applyNumberFormat="1" applyFont="1"/>
    <xf numFmtId="0" fontId="3" fillId="2" borderId="0" xfId="0" applyFont="1" applyFill="1" applyAlignment="1">
      <alignment horizontal="center" vertical="center"/>
    </xf>
  </cellXfs>
  <cellStyles count="4">
    <cellStyle name="Komma" xfId="1" builtinId="3"/>
    <cellStyle name="Prozent" xfId="2" builtinId="5"/>
    <cellStyle name="Standard" xfId="0" builtinId="0"/>
    <cellStyle name="Standard 2" xfId="3" xr:uid="{228D5DFA-8702-4D58-8A2E-57C91D049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2</xdr:col>
      <xdr:colOff>266700</xdr:colOff>
      <xdr:row>0</xdr:row>
      <xdr:rowOff>484261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64A38C9-96D3-4076-8D3A-9F5D45486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2219325" cy="331861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66675</xdr:rowOff>
    </xdr:from>
    <xdr:to>
      <xdr:col>3</xdr:col>
      <xdr:colOff>885826</xdr:colOff>
      <xdr:row>0</xdr:row>
      <xdr:rowOff>1005568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623E219-6BE0-41C7-AF83-5846A2AF5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66675"/>
          <a:ext cx="1095376" cy="938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47625</xdr:rowOff>
    </xdr:from>
    <xdr:to>
      <xdr:col>6</xdr:col>
      <xdr:colOff>162586</xdr:colOff>
      <xdr:row>43</xdr:row>
      <xdr:rowOff>86544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30965F-F2CA-7266-A9A2-B22B5B678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100"/>
          <a:ext cx="4734586" cy="5868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2592000" cy="387601"/>
    <xdr:pic>
      <xdr:nvPicPr>
        <xdr:cNvPr id="2" name="Grafik 1">
          <a:extLst>
            <a:ext uri="{FF2B5EF4-FFF2-40B4-BE49-F238E27FC236}">
              <a16:creationId xmlns:a16="http://schemas.microsoft.com/office/drawing/2014/main" id="{F5A24CF9-D82A-4A91-AC31-B76ECFF4C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592000" cy="3876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2BBB-F74C-4937-BD0E-7A6EA625B0D1}">
  <dimension ref="A1:CA61"/>
  <sheetViews>
    <sheetView tabSelected="1" topLeftCell="B1" zoomScale="98" zoomScaleNormal="98" workbookViewId="0">
      <selection activeCell="O3" sqref="O3"/>
    </sheetView>
  </sheetViews>
  <sheetFormatPr baseColWidth="10" defaultColWidth="11.42578125" defaultRowHeight="12.75" x14ac:dyDescent="0.2"/>
  <cols>
    <col min="1" max="1" width="12.7109375" style="1" bestFit="1" customWidth="1"/>
    <col min="2" max="3" width="18.140625" style="1" bestFit="1" customWidth="1"/>
    <col min="4" max="4" width="14" style="1" bestFit="1" customWidth="1"/>
    <col min="5" max="5" width="18" style="1" bestFit="1" customWidth="1"/>
    <col min="6" max="6" width="23.5703125" style="1" bestFit="1" customWidth="1"/>
    <col min="7" max="7" width="19.28515625" style="1" bestFit="1" customWidth="1"/>
    <col min="8" max="8" width="13.140625" style="1" bestFit="1" customWidth="1"/>
    <col min="9" max="9" width="7.7109375" style="1" bestFit="1" customWidth="1"/>
    <col min="10" max="10" width="15.7109375" style="21" customWidth="1"/>
    <col min="11" max="11" width="15.7109375" style="1" customWidth="1"/>
    <col min="12" max="12" width="15.7109375" style="21" customWidth="1"/>
    <col min="13" max="13" width="11.140625" style="1" customWidth="1"/>
    <col min="14" max="17" width="13" style="1" customWidth="1"/>
    <col min="18" max="16384" width="11.42578125" style="1"/>
  </cols>
  <sheetData>
    <row r="1" spans="1:79" ht="86.2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79" s="4" customFormat="1" ht="31.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72</v>
      </c>
      <c r="K2" s="3" t="s">
        <v>71</v>
      </c>
      <c r="L2" s="3" t="s">
        <v>10</v>
      </c>
      <c r="M2" s="3" t="s">
        <v>11</v>
      </c>
      <c r="N2" s="3" t="s">
        <v>73</v>
      </c>
      <c r="O2" s="3" t="s">
        <v>74</v>
      </c>
      <c r="P2" s="3" t="s">
        <v>12</v>
      </c>
      <c r="Q2" s="3" t="s">
        <v>13</v>
      </c>
    </row>
    <row r="3" spans="1:79" s="4" customFormat="1" ht="19.5" customHeight="1" x14ac:dyDescent="0.15">
      <c r="A3" s="5"/>
      <c r="B3" s="5"/>
      <c r="C3" s="5"/>
      <c r="D3" s="5"/>
      <c r="E3" s="5"/>
      <c r="F3" s="5"/>
      <c r="G3" s="5"/>
      <c r="H3" s="6" t="s">
        <v>14</v>
      </c>
      <c r="I3" s="7"/>
      <c r="J3" s="8">
        <f t="shared" ref="J3:Q3" si="0">SUM(J5:J59)</f>
        <v>5304.4879999999994</v>
      </c>
      <c r="K3" s="8">
        <f t="shared" si="0"/>
        <v>4885.7759999999989</v>
      </c>
      <c r="L3" s="8">
        <f t="shared" si="0"/>
        <v>1195209</v>
      </c>
      <c r="M3" s="8">
        <f t="shared" si="0"/>
        <v>1113</v>
      </c>
      <c r="N3" s="9">
        <f t="shared" si="0"/>
        <v>1</v>
      </c>
      <c r="O3" s="9">
        <f t="shared" si="0"/>
        <v>1.0000000000000002</v>
      </c>
      <c r="P3" s="9">
        <f t="shared" si="0"/>
        <v>1</v>
      </c>
      <c r="Q3" s="9">
        <f t="shared" si="0"/>
        <v>1.0000000000000004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4" customFormat="1" ht="21" customHeight="1" x14ac:dyDescent="0.15">
      <c r="A4" s="11"/>
      <c r="B4" s="11"/>
      <c r="C4" s="11"/>
      <c r="D4" s="11"/>
      <c r="E4" s="11"/>
      <c r="F4" s="11"/>
      <c r="G4" s="12"/>
      <c r="H4" s="13" t="s">
        <v>15</v>
      </c>
      <c r="I4" s="14"/>
      <c r="J4" s="15">
        <f t="shared" ref="J4:Q4" si="1">SUBTOTAL(9,J5:J59)</f>
        <v>5304.4879999999994</v>
      </c>
      <c r="K4" s="15">
        <f t="shared" si="1"/>
        <v>4885.7759999999989</v>
      </c>
      <c r="L4" s="15">
        <f t="shared" si="1"/>
        <v>1195209</v>
      </c>
      <c r="M4" s="15">
        <f t="shared" si="1"/>
        <v>1113</v>
      </c>
      <c r="N4" s="16">
        <f t="shared" si="1"/>
        <v>1</v>
      </c>
      <c r="O4" s="16">
        <f t="shared" si="1"/>
        <v>1.0000000000000002</v>
      </c>
      <c r="P4" s="16">
        <f t="shared" si="1"/>
        <v>1</v>
      </c>
      <c r="Q4" s="16">
        <f t="shared" si="1"/>
        <v>1.0000000000000004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4" customFormat="1" ht="12" customHeight="1" x14ac:dyDescent="0.15">
      <c r="A5" s="4" t="s">
        <v>25</v>
      </c>
      <c r="B5" s="4" t="s">
        <v>29</v>
      </c>
      <c r="C5" s="4" t="s">
        <v>31</v>
      </c>
      <c r="D5" s="17" t="s">
        <v>22</v>
      </c>
      <c r="E5" s="4" t="s">
        <v>22</v>
      </c>
      <c r="F5" s="4" t="s">
        <v>30</v>
      </c>
      <c r="G5" s="4" t="s">
        <v>19</v>
      </c>
      <c r="H5" s="4" t="s">
        <v>17</v>
      </c>
      <c r="I5" s="18"/>
      <c r="J5" s="30">
        <v>10.686999999999999</v>
      </c>
      <c r="K5" s="30">
        <v>10.476000000000001</v>
      </c>
      <c r="L5" s="19">
        <v>2980</v>
      </c>
      <c r="M5" s="19">
        <v>5</v>
      </c>
      <c r="N5" s="20">
        <f t="shared" ref="N5:N55" si="2">J5/$J$3</f>
        <v>2.0147090539181164E-3</v>
      </c>
      <c r="O5" s="20">
        <f t="shared" ref="O5:O55" si="3">K5/$K$3</f>
        <v>2.1441834418933661E-3</v>
      </c>
      <c r="P5" s="20">
        <f t="shared" ref="P5:P55" si="4">L5/$L$3</f>
        <v>2.4932877848142039E-3</v>
      </c>
      <c r="Q5" s="20">
        <f t="shared" ref="Q5:Q55" si="5">M5/$M$3</f>
        <v>4.4923629829290209E-3</v>
      </c>
    </row>
    <row r="6" spans="1:79" s="4" customFormat="1" ht="12" customHeight="1" x14ac:dyDescent="0.15">
      <c r="A6" s="4" t="s">
        <v>25</v>
      </c>
      <c r="B6" s="4" t="s">
        <v>29</v>
      </c>
      <c r="C6" s="4" t="s">
        <v>31</v>
      </c>
      <c r="D6" s="17"/>
      <c r="F6" s="4" t="s">
        <v>30</v>
      </c>
      <c r="G6" s="4" t="s">
        <v>16</v>
      </c>
      <c r="H6" s="4" t="s">
        <v>17</v>
      </c>
      <c r="I6" s="18"/>
      <c r="J6" s="30">
        <v>1.8699999999999999</v>
      </c>
      <c r="K6" s="30">
        <v>1.8380000000000001</v>
      </c>
      <c r="L6" s="19">
        <v>520</v>
      </c>
      <c r="M6" s="19">
        <v>2</v>
      </c>
      <c r="N6" s="20">
        <f t="shared" si="2"/>
        <v>3.5253166752380251E-4</v>
      </c>
      <c r="O6" s="20">
        <f t="shared" si="3"/>
        <v>3.7619407848415494E-4</v>
      </c>
      <c r="P6" s="20">
        <f t="shared" si="4"/>
        <v>4.3507035171254566E-4</v>
      </c>
      <c r="Q6" s="20">
        <f t="shared" si="5"/>
        <v>1.7969451931716084E-3</v>
      </c>
    </row>
    <row r="7" spans="1:79" s="4" customFormat="1" ht="12" customHeight="1" x14ac:dyDescent="0.15">
      <c r="A7" s="4" t="s">
        <v>25</v>
      </c>
      <c r="B7" s="4" t="s">
        <v>29</v>
      </c>
      <c r="C7" s="4" t="s">
        <v>31</v>
      </c>
      <c r="D7" s="17"/>
      <c r="F7" s="4" t="s">
        <v>27</v>
      </c>
      <c r="G7" s="4" t="s">
        <v>19</v>
      </c>
      <c r="H7" s="4" t="s">
        <v>23</v>
      </c>
      <c r="I7" s="18"/>
      <c r="J7" s="30">
        <v>55.084000000000003</v>
      </c>
      <c r="K7" s="30">
        <v>52.039000000000009</v>
      </c>
      <c r="L7" s="19">
        <v>9014</v>
      </c>
      <c r="M7" s="19">
        <v>17</v>
      </c>
      <c r="N7" s="20">
        <f t="shared" si="2"/>
        <v>1.0384414103679754E-2</v>
      </c>
      <c r="O7" s="20">
        <f t="shared" si="3"/>
        <v>1.0651122769443385E-2</v>
      </c>
      <c r="P7" s="20">
        <f t="shared" si="4"/>
        <v>7.541777212186321E-3</v>
      </c>
      <c r="Q7" s="20">
        <f t="shared" si="5"/>
        <v>1.5274034141958671E-2</v>
      </c>
    </row>
    <row r="8" spans="1:79" s="4" customFormat="1" ht="12" customHeight="1" x14ac:dyDescent="0.15">
      <c r="A8" s="4" t="s">
        <v>25</v>
      </c>
      <c r="B8" s="4" t="s">
        <v>29</v>
      </c>
      <c r="C8" s="4" t="s">
        <v>31</v>
      </c>
      <c r="D8" s="17"/>
      <c r="F8" s="4" t="s">
        <v>27</v>
      </c>
      <c r="G8" s="4" t="s">
        <v>19</v>
      </c>
      <c r="H8" s="4" t="s">
        <v>17</v>
      </c>
      <c r="I8" s="18"/>
      <c r="J8" s="30">
        <v>7.9059999999999997</v>
      </c>
      <c r="K8" s="30">
        <v>7.7350000000000003</v>
      </c>
      <c r="L8" s="19">
        <v>1574</v>
      </c>
      <c r="M8" s="19">
        <v>3</v>
      </c>
      <c r="N8" s="20">
        <f t="shared" si="2"/>
        <v>1.4904360232316485E-3</v>
      </c>
      <c r="O8" s="20">
        <f t="shared" si="3"/>
        <v>1.5831671366022516E-3</v>
      </c>
      <c r="P8" s="20">
        <f t="shared" si="4"/>
        <v>1.316924487683744E-3</v>
      </c>
      <c r="Q8" s="20">
        <f t="shared" si="5"/>
        <v>2.6954177897574125E-3</v>
      </c>
    </row>
    <row r="9" spans="1:79" s="4" customFormat="1" ht="12" customHeight="1" x14ac:dyDescent="0.15">
      <c r="A9" s="4" t="s">
        <v>25</v>
      </c>
      <c r="B9" s="4" t="s">
        <v>29</v>
      </c>
      <c r="C9" s="4" t="s">
        <v>31</v>
      </c>
      <c r="D9" s="17"/>
      <c r="F9" s="4" t="s">
        <v>27</v>
      </c>
      <c r="G9" s="4" t="s">
        <v>16</v>
      </c>
      <c r="H9" s="4" t="s">
        <v>23</v>
      </c>
      <c r="I9" s="18"/>
      <c r="J9" s="30">
        <v>29.806000000000001</v>
      </c>
      <c r="K9" s="30">
        <v>28.468000000000004</v>
      </c>
      <c r="L9" s="19">
        <v>4521</v>
      </c>
      <c r="M9" s="19">
        <v>15</v>
      </c>
      <c r="N9" s="20">
        <f t="shared" si="2"/>
        <v>5.61901544503447E-3</v>
      </c>
      <c r="O9" s="20">
        <f t="shared" si="3"/>
        <v>5.82671002518331E-3</v>
      </c>
      <c r="P9" s="20">
        <f t="shared" si="4"/>
        <v>3.7826020386392671E-3</v>
      </c>
      <c r="Q9" s="20">
        <f t="shared" si="5"/>
        <v>1.3477088948787063E-2</v>
      </c>
    </row>
    <row r="10" spans="1:79" s="4" customFormat="1" ht="12" customHeight="1" x14ac:dyDescent="0.15">
      <c r="A10" s="4" t="s">
        <v>25</v>
      </c>
      <c r="B10" s="4" t="s">
        <v>29</v>
      </c>
      <c r="C10" s="4" t="s">
        <v>31</v>
      </c>
      <c r="D10" s="17"/>
      <c r="F10" s="4" t="s">
        <v>27</v>
      </c>
      <c r="G10" s="4" t="s">
        <v>16</v>
      </c>
      <c r="H10" s="4" t="s">
        <v>17</v>
      </c>
      <c r="I10" s="18"/>
      <c r="J10" s="30">
        <v>7.98</v>
      </c>
      <c r="K10" s="30">
        <v>7.6490000000000009</v>
      </c>
      <c r="L10" s="19">
        <v>1115</v>
      </c>
      <c r="M10" s="19">
        <v>4</v>
      </c>
      <c r="N10" s="20">
        <f t="shared" si="2"/>
        <v>1.5043864742459595E-3</v>
      </c>
      <c r="O10" s="20">
        <f t="shared" si="3"/>
        <v>1.5655650197634937E-3</v>
      </c>
      <c r="P10" s="20">
        <f t="shared" si="4"/>
        <v>9.328912349220931E-4</v>
      </c>
      <c r="Q10" s="20">
        <f t="shared" si="5"/>
        <v>3.5938903863432167E-3</v>
      </c>
    </row>
    <row r="11" spans="1:79" s="4" customFormat="1" ht="12" customHeight="1" x14ac:dyDescent="0.15">
      <c r="A11" s="4" t="s">
        <v>25</v>
      </c>
      <c r="B11" s="4" t="s">
        <v>29</v>
      </c>
      <c r="C11" s="4" t="s">
        <v>31</v>
      </c>
      <c r="D11" s="17"/>
      <c r="F11" s="4" t="s">
        <v>28</v>
      </c>
      <c r="G11" s="4" t="s">
        <v>19</v>
      </c>
      <c r="H11" s="4" t="s">
        <v>17</v>
      </c>
      <c r="I11" s="18"/>
      <c r="J11" s="30">
        <v>16.899000000000001</v>
      </c>
      <c r="K11" s="30">
        <v>15.717999999999998</v>
      </c>
      <c r="L11" s="19">
        <v>4838</v>
      </c>
      <c r="M11" s="19">
        <v>8</v>
      </c>
      <c r="N11" s="20">
        <f t="shared" si="2"/>
        <v>3.1857928606870262E-3</v>
      </c>
      <c r="O11" s="20">
        <f t="shared" si="3"/>
        <v>3.2170938659488281E-3</v>
      </c>
      <c r="P11" s="20">
        <f t="shared" si="4"/>
        <v>4.0478276184332616E-3</v>
      </c>
      <c r="Q11" s="20">
        <f t="shared" si="5"/>
        <v>7.1877807726864335E-3</v>
      </c>
    </row>
    <row r="12" spans="1:79" s="4" customFormat="1" ht="12" customHeight="1" x14ac:dyDescent="0.15">
      <c r="A12" s="4" t="s">
        <v>25</v>
      </c>
      <c r="B12" s="4" t="s">
        <v>29</v>
      </c>
      <c r="C12" s="4" t="s">
        <v>31</v>
      </c>
      <c r="D12" s="17"/>
      <c r="F12" s="4" t="s">
        <v>28</v>
      </c>
      <c r="G12" s="4" t="s">
        <v>16</v>
      </c>
      <c r="H12" s="4" t="s">
        <v>17</v>
      </c>
      <c r="I12" s="18"/>
      <c r="J12" s="30">
        <v>1.6560000000000001</v>
      </c>
      <c r="K12" s="30">
        <v>1.633</v>
      </c>
      <c r="L12" s="19">
        <v>500</v>
      </c>
      <c r="M12" s="19">
        <v>2</v>
      </c>
      <c r="N12" s="20">
        <f t="shared" si="2"/>
        <v>3.1218847134728182E-4</v>
      </c>
      <c r="O12" s="20">
        <f t="shared" si="3"/>
        <v>3.3423554415920836E-4</v>
      </c>
      <c r="P12" s="20">
        <f t="shared" si="4"/>
        <v>4.1833687664667854E-4</v>
      </c>
      <c r="Q12" s="20">
        <f t="shared" si="5"/>
        <v>1.7969451931716084E-3</v>
      </c>
    </row>
    <row r="13" spans="1:79" s="4" customFormat="1" ht="12" customHeight="1" x14ac:dyDescent="0.15">
      <c r="A13" s="4" t="s">
        <v>25</v>
      </c>
      <c r="B13" s="4" t="s">
        <v>29</v>
      </c>
      <c r="C13" s="4" t="s">
        <v>31</v>
      </c>
      <c r="D13" s="17"/>
      <c r="F13" s="4" t="s">
        <v>28</v>
      </c>
      <c r="G13" s="4" t="s">
        <v>20</v>
      </c>
      <c r="H13" s="4" t="s">
        <v>17</v>
      </c>
      <c r="I13" s="18"/>
      <c r="J13" s="30">
        <v>4.5010000000000003</v>
      </c>
      <c r="K13" s="30">
        <v>4.3719999999999999</v>
      </c>
      <c r="L13" s="19">
        <v>1077</v>
      </c>
      <c r="M13" s="19">
        <v>1</v>
      </c>
      <c r="N13" s="20">
        <f t="shared" si="2"/>
        <v>8.485267569650456E-4</v>
      </c>
      <c r="O13" s="20">
        <f t="shared" si="3"/>
        <v>8.9484249789593322E-4</v>
      </c>
      <c r="P13" s="20">
        <f t="shared" si="4"/>
        <v>9.0109763229694561E-4</v>
      </c>
      <c r="Q13" s="20">
        <f t="shared" si="5"/>
        <v>8.9847259658580418E-4</v>
      </c>
    </row>
    <row r="14" spans="1:79" s="4" customFormat="1" ht="12" customHeight="1" x14ac:dyDescent="0.15">
      <c r="A14" s="4" t="s">
        <v>25</v>
      </c>
      <c r="B14" s="4" t="s">
        <v>29</v>
      </c>
      <c r="C14" s="4" t="s">
        <v>31</v>
      </c>
      <c r="D14" s="17"/>
      <c r="F14" s="4" t="s">
        <v>70</v>
      </c>
      <c r="G14" s="4" t="s">
        <v>69</v>
      </c>
      <c r="H14" s="4" t="s">
        <v>23</v>
      </c>
      <c r="I14" s="18"/>
      <c r="J14" s="30">
        <v>152.31</v>
      </c>
      <c r="K14" s="30">
        <v>129.37200000000001</v>
      </c>
      <c r="L14" s="19">
        <v>45723</v>
      </c>
      <c r="M14" s="19">
        <v>16</v>
      </c>
      <c r="N14" s="20">
        <f t="shared" si="2"/>
        <v>2.8713421540401265E-2</v>
      </c>
      <c r="O14" s="20">
        <f t="shared" si="3"/>
        <v>2.6479314647253588E-2</v>
      </c>
      <c r="P14" s="20">
        <f t="shared" si="4"/>
        <v>3.8255234021832167E-2</v>
      </c>
      <c r="Q14" s="20">
        <f t="shared" si="5"/>
        <v>1.4375561545372867E-2</v>
      </c>
    </row>
    <row r="15" spans="1:79" s="4" customFormat="1" ht="12" customHeight="1" x14ac:dyDescent="0.15">
      <c r="A15" s="4" t="s">
        <v>25</v>
      </c>
      <c r="B15" s="4" t="s">
        <v>29</v>
      </c>
      <c r="C15" s="4" t="s">
        <v>31</v>
      </c>
      <c r="D15" s="17"/>
      <c r="F15" s="4" t="s">
        <v>26</v>
      </c>
      <c r="G15" s="4" t="s">
        <v>24</v>
      </c>
      <c r="H15" s="4" t="s">
        <v>23</v>
      </c>
      <c r="I15" s="18"/>
      <c r="J15" s="30">
        <v>539.1400000000001</v>
      </c>
      <c r="K15" s="30">
        <v>459.53400000000005</v>
      </c>
      <c r="L15" s="19">
        <v>121321</v>
      </c>
      <c r="M15" s="19">
        <v>43</v>
      </c>
      <c r="N15" s="20">
        <f t="shared" si="2"/>
        <v>0.10163846161967001</v>
      </c>
      <c r="O15" s="20">
        <f t="shared" si="3"/>
        <v>9.4055478597463354E-2</v>
      </c>
      <c r="P15" s="20">
        <f t="shared" si="4"/>
        <v>0.10150609642330337</v>
      </c>
      <c r="Q15" s="20">
        <f t="shared" si="5"/>
        <v>3.8634321653189578E-2</v>
      </c>
    </row>
    <row r="16" spans="1:79" s="4" customFormat="1" ht="12" customHeight="1" x14ac:dyDescent="0.15">
      <c r="A16" s="4" t="s">
        <v>25</v>
      </c>
      <c r="B16" s="4" t="s">
        <v>29</v>
      </c>
      <c r="C16" s="4" t="s">
        <v>31</v>
      </c>
      <c r="D16" s="17"/>
      <c r="F16" s="4" t="s">
        <v>26</v>
      </c>
      <c r="G16" s="4" t="s">
        <v>24</v>
      </c>
      <c r="H16" s="4" t="s">
        <v>17</v>
      </c>
      <c r="I16" s="18"/>
      <c r="J16" s="30">
        <v>64.032000000000011</v>
      </c>
      <c r="K16" s="30">
        <v>58.561</v>
      </c>
      <c r="L16" s="19">
        <v>18849</v>
      </c>
      <c r="M16" s="19">
        <v>8</v>
      </c>
      <c r="N16" s="20">
        <f t="shared" si="2"/>
        <v>1.2071287558761565E-2</v>
      </c>
      <c r="O16" s="20">
        <f t="shared" si="3"/>
        <v>1.1986018188308268E-2</v>
      </c>
      <c r="P16" s="20">
        <f t="shared" si="4"/>
        <v>1.5770463575826486E-2</v>
      </c>
      <c r="Q16" s="20">
        <f t="shared" si="5"/>
        <v>7.1877807726864335E-3</v>
      </c>
    </row>
    <row r="17" spans="1:17" s="4" customFormat="1" ht="12" customHeight="1" x14ac:dyDescent="0.15">
      <c r="A17" s="4" t="s">
        <v>25</v>
      </c>
      <c r="B17" s="4" t="s">
        <v>29</v>
      </c>
      <c r="C17" s="4" t="s">
        <v>31</v>
      </c>
      <c r="D17" s="17"/>
      <c r="F17" s="4" t="s">
        <v>25</v>
      </c>
      <c r="G17" s="4" t="s">
        <v>19</v>
      </c>
      <c r="H17" s="4" t="s">
        <v>23</v>
      </c>
      <c r="I17" s="18"/>
      <c r="J17" s="30">
        <v>207.27500000000001</v>
      </c>
      <c r="K17" s="30">
        <v>189.41300000000004</v>
      </c>
      <c r="L17" s="19">
        <v>39654</v>
      </c>
      <c r="M17" s="19">
        <v>51</v>
      </c>
      <c r="N17" s="20">
        <f t="shared" si="2"/>
        <v>3.907540181069314E-2</v>
      </c>
      <c r="O17" s="20">
        <f t="shared" si="3"/>
        <v>3.8768252985810256E-2</v>
      </c>
      <c r="P17" s="20">
        <f t="shared" si="4"/>
        <v>3.3177461013094781E-2</v>
      </c>
      <c r="Q17" s="20">
        <f t="shared" si="5"/>
        <v>4.5822102425876012E-2</v>
      </c>
    </row>
    <row r="18" spans="1:17" s="4" customFormat="1" ht="12" customHeight="1" x14ac:dyDescent="0.15">
      <c r="A18" s="4" t="s">
        <v>25</v>
      </c>
      <c r="B18" s="4" t="s">
        <v>29</v>
      </c>
      <c r="C18" s="4" t="s">
        <v>31</v>
      </c>
      <c r="D18" s="17"/>
      <c r="F18" s="4" t="s">
        <v>25</v>
      </c>
      <c r="G18" s="4" t="s">
        <v>19</v>
      </c>
      <c r="H18" s="4" t="s">
        <v>17</v>
      </c>
      <c r="I18" s="18"/>
      <c r="J18" s="30">
        <v>531.51400000000024</v>
      </c>
      <c r="K18" s="30">
        <v>514.76199999999994</v>
      </c>
      <c r="L18" s="19">
        <v>122858</v>
      </c>
      <c r="M18" s="19">
        <v>164</v>
      </c>
      <c r="N18" s="20">
        <f t="shared" si="2"/>
        <v>0.10020081108676281</v>
      </c>
      <c r="O18" s="20">
        <f t="shared" si="3"/>
        <v>0.10535931242038113</v>
      </c>
      <c r="P18" s="20">
        <f t="shared" si="4"/>
        <v>0.10279206398211527</v>
      </c>
      <c r="Q18" s="20">
        <f t="shared" si="5"/>
        <v>0.14734950584007186</v>
      </c>
    </row>
    <row r="19" spans="1:17" s="4" customFormat="1" ht="12" customHeight="1" x14ac:dyDescent="0.15">
      <c r="A19" s="4" t="s">
        <v>25</v>
      </c>
      <c r="B19" s="4" t="s">
        <v>29</v>
      </c>
      <c r="C19" s="4" t="s">
        <v>31</v>
      </c>
      <c r="D19" s="17"/>
      <c r="F19" s="4" t="s">
        <v>25</v>
      </c>
      <c r="G19" s="4" t="s">
        <v>16</v>
      </c>
      <c r="H19" s="4" t="s">
        <v>23</v>
      </c>
      <c r="I19" s="18"/>
      <c r="J19" s="30">
        <v>1.282</v>
      </c>
      <c r="K19" s="30">
        <v>1.208</v>
      </c>
      <c r="L19" s="19">
        <v>319</v>
      </c>
      <c r="M19" s="19">
        <v>1</v>
      </c>
      <c r="N19" s="20">
        <f t="shared" si="2"/>
        <v>2.4168213784252131E-4</v>
      </c>
      <c r="O19" s="20">
        <f t="shared" si="3"/>
        <v>2.4724833885139235E-4</v>
      </c>
      <c r="P19" s="20">
        <f t="shared" si="4"/>
        <v>2.6689892730058089E-4</v>
      </c>
      <c r="Q19" s="20">
        <f t="shared" si="5"/>
        <v>8.9847259658580418E-4</v>
      </c>
    </row>
    <row r="20" spans="1:17" s="4" customFormat="1" ht="12" customHeight="1" x14ac:dyDescent="0.15">
      <c r="A20" s="4" t="s">
        <v>25</v>
      </c>
      <c r="B20" s="4" t="s">
        <v>29</v>
      </c>
      <c r="C20" s="4" t="s">
        <v>31</v>
      </c>
      <c r="D20" s="17"/>
      <c r="F20" s="4" t="s">
        <v>25</v>
      </c>
      <c r="G20" s="4" t="s">
        <v>16</v>
      </c>
      <c r="H20" s="4" t="s">
        <v>17</v>
      </c>
      <c r="I20" s="18"/>
      <c r="J20" s="30">
        <v>49.211999999999996</v>
      </c>
      <c r="K20" s="30">
        <v>47.401999999999994</v>
      </c>
      <c r="L20" s="19">
        <v>12168</v>
      </c>
      <c r="M20" s="19">
        <v>44</v>
      </c>
      <c r="N20" s="20">
        <f t="shared" si="2"/>
        <v>9.2774269637333519E-3</v>
      </c>
      <c r="O20" s="20">
        <f t="shared" si="3"/>
        <v>9.7020411905908103E-3</v>
      </c>
      <c r="P20" s="20">
        <f t="shared" si="4"/>
        <v>1.0180646230073569E-2</v>
      </c>
      <c r="Q20" s="20">
        <f t="shared" si="5"/>
        <v>3.9532794249775384E-2</v>
      </c>
    </row>
    <row r="21" spans="1:17" s="4" customFormat="1" ht="12" customHeight="1" x14ac:dyDescent="0.15">
      <c r="A21" s="4" t="s">
        <v>25</v>
      </c>
      <c r="B21" s="4" t="s">
        <v>29</v>
      </c>
      <c r="C21" s="4" t="s">
        <v>31</v>
      </c>
      <c r="D21" s="17"/>
      <c r="F21" s="4" t="s">
        <v>25</v>
      </c>
      <c r="G21" s="4" t="s">
        <v>24</v>
      </c>
      <c r="H21" s="4" t="s">
        <v>23</v>
      </c>
      <c r="I21" s="18"/>
      <c r="J21" s="30">
        <v>9.4670000000000005</v>
      </c>
      <c r="K21" s="30">
        <v>7.5279999999999996</v>
      </c>
      <c r="L21" s="19">
        <v>2500</v>
      </c>
      <c r="M21" s="19">
        <v>1</v>
      </c>
      <c r="N21" s="20">
        <f t="shared" si="2"/>
        <v>1.7847151317902882E-3</v>
      </c>
      <c r="O21" s="20">
        <f t="shared" si="3"/>
        <v>1.5407992507229151E-3</v>
      </c>
      <c r="P21" s="20">
        <f t="shared" si="4"/>
        <v>2.0916843832333928E-3</v>
      </c>
      <c r="Q21" s="20">
        <f t="shared" si="5"/>
        <v>8.9847259658580418E-4</v>
      </c>
    </row>
    <row r="22" spans="1:17" s="4" customFormat="1" ht="12" customHeight="1" x14ac:dyDescent="0.15">
      <c r="A22" s="4" t="s">
        <v>25</v>
      </c>
      <c r="B22" s="4" t="s">
        <v>29</v>
      </c>
      <c r="C22" s="4" t="s">
        <v>31</v>
      </c>
      <c r="D22" s="17"/>
      <c r="F22" s="4" t="s">
        <v>25</v>
      </c>
      <c r="G22" s="4" t="s">
        <v>24</v>
      </c>
      <c r="H22" s="4" t="s">
        <v>17</v>
      </c>
      <c r="I22" s="18"/>
      <c r="J22" s="30">
        <v>98.947999999999993</v>
      </c>
      <c r="K22" s="30">
        <v>78.23899999999999</v>
      </c>
      <c r="L22" s="19">
        <v>24411</v>
      </c>
      <c r="M22" s="19">
        <v>7</v>
      </c>
      <c r="N22" s="20">
        <f t="shared" si="2"/>
        <v>1.8653638202216691E-2</v>
      </c>
      <c r="O22" s="20">
        <f t="shared" si="3"/>
        <v>1.6013628131948746E-2</v>
      </c>
      <c r="P22" s="20">
        <f t="shared" si="4"/>
        <v>2.0424042991644138E-2</v>
      </c>
      <c r="Q22" s="20">
        <f t="shared" si="5"/>
        <v>6.2893081761006293E-3</v>
      </c>
    </row>
    <row r="23" spans="1:17" s="4" customFormat="1" ht="12" customHeight="1" x14ac:dyDescent="0.15">
      <c r="A23" s="4" t="s">
        <v>25</v>
      </c>
      <c r="B23" s="4" t="s">
        <v>29</v>
      </c>
      <c r="C23" s="4" t="s">
        <v>31</v>
      </c>
      <c r="D23" s="17"/>
      <c r="F23" s="4" t="s">
        <v>25</v>
      </c>
      <c r="G23" s="4" t="s">
        <v>20</v>
      </c>
      <c r="H23" s="4" t="s">
        <v>23</v>
      </c>
      <c r="I23" s="18"/>
      <c r="J23" s="30">
        <v>643.45799999999986</v>
      </c>
      <c r="K23" s="30">
        <v>579.25300000000004</v>
      </c>
      <c r="L23" s="19">
        <v>127819</v>
      </c>
      <c r="M23" s="19">
        <v>91</v>
      </c>
      <c r="N23" s="20">
        <f t="shared" si="2"/>
        <v>0.1213044501184657</v>
      </c>
      <c r="O23" s="20">
        <f t="shared" si="3"/>
        <v>0.11855905796745494</v>
      </c>
      <c r="P23" s="20">
        <f t="shared" si="4"/>
        <v>0.10694280247220361</v>
      </c>
      <c r="Q23" s="20">
        <f t="shared" si="5"/>
        <v>8.1761006289308172E-2</v>
      </c>
    </row>
    <row r="24" spans="1:17" s="4" customFormat="1" ht="12" customHeight="1" x14ac:dyDescent="0.15">
      <c r="A24" s="4" t="s">
        <v>25</v>
      </c>
      <c r="B24" s="4" t="s">
        <v>29</v>
      </c>
      <c r="C24" s="4" t="s">
        <v>31</v>
      </c>
      <c r="D24" s="17"/>
      <c r="F24" s="4" t="s">
        <v>25</v>
      </c>
      <c r="G24" s="4" t="s">
        <v>20</v>
      </c>
      <c r="H24" s="4" t="s">
        <v>17</v>
      </c>
      <c r="I24" s="18"/>
      <c r="J24" s="30">
        <v>1482.3179999999998</v>
      </c>
      <c r="K24" s="30">
        <v>1417.8100000000004</v>
      </c>
      <c r="L24" s="19">
        <v>370058</v>
      </c>
      <c r="M24" s="19">
        <v>266</v>
      </c>
      <c r="N24" s="20">
        <f t="shared" si="2"/>
        <v>0.27944600873826086</v>
      </c>
      <c r="O24" s="20">
        <f t="shared" si="3"/>
        <v>0.29019136366464626</v>
      </c>
      <c r="P24" s="20">
        <f t="shared" si="4"/>
        <v>0.30961781579623315</v>
      </c>
      <c r="Q24" s="20">
        <f t="shared" si="5"/>
        <v>0.2389937106918239</v>
      </c>
    </row>
    <row r="25" spans="1:17" s="4" customFormat="1" ht="12" customHeight="1" x14ac:dyDescent="0.15">
      <c r="A25" s="4" t="s">
        <v>25</v>
      </c>
      <c r="B25" s="4" t="s">
        <v>29</v>
      </c>
      <c r="C25" s="4" t="s">
        <v>31</v>
      </c>
      <c r="D25" s="17"/>
      <c r="F25" s="4" t="s">
        <v>18</v>
      </c>
      <c r="G25" s="4" t="s">
        <v>19</v>
      </c>
      <c r="H25" s="4" t="s">
        <v>17</v>
      </c>
      <c r="I25" s="18"/>
      <c r="J25" s="30">
        <v>19.521000000000001</v>
      </c>
      <c r="K25" s="30">
        <v>18.885999999999999</v>
      </c>
      <c r="L25" s="19">
        <v>4431</v>
      </c>
      <c r="M25" s="19">
        <v>8</v>
      </c>
      <c r="N25" s="20">
        <f t="shared" si="2"/>
        <v>3.6800912736535559E-3</v>
      </c>
      <c r="O25" s="20">
        <f t="shared" si="3"/>
        <v>3.8655067281021488E-3</v>
      </c>
      <c r="P25" s="20">
        <f t="shared" si="4"/>
        <v>3.7073014008428651E-3</v>
      </c>
      <c r="Q25" s="20">
        <f t="shared" si="5"/>
        <v>7.1877807726864335E-3</v>
      </c>
    </row>
    <row r="26" spans="1:17" s="4" customFormat="1" ht="12" customHeight="1" x14ac:dyDescent="0.15">
      <c r="A26" s="4" t="s">
        <v>25</v>
      </c>
      <c r="B26" s="4" t="s">
        <v>29</v>
      </c>
      <c r="C26" s="4" t="s">
        <v>31</v>
      </c>
      <c r="D26" s="17"/>
      <c r="F26" s="4" t="s">
        <v>18</v>
      </c>
      <c r="G26" s="4" t="s">
        <v>16</v>
      </c>
      <c r="H26" s="4" t="s">
        <v>17</v>
      </c>
      <c r="I26" s="18"/>
      <c r="J26" s="30">
        <v>32.393999999999998</v>
      </c>
      <c r="K26" s="30">
        <v>31.200000000000006</v>
      </c>
      <c r="L26" s="19">
        <v>8880</v>
      </c>
      <c r="M26" s="19">
        <v>49</v>
      </c>
      <c r="N26" s="20">
        <f t="shared" si="2"/>
        <v>6.106904191318748E-3</v>
      </c>
      <c r="O26" s="20">
        <f t="shared" si="3"/>
        <v>6.3858842484796714E-3</v>
      </c>
      <c r="P26" s="20">
        <f t="shared" si="4"/>
        <v>7.4296629292450109E-3</v>
      </c>
      <c r="Q26" s="20">
        <f t="shared" si="5"/>
        <v>4.40251572327044E-2</v>
      </c>
    </row>
    <row r="27" spans="1:17" s="4" customFormat="1" ht="12" customHeight="1" x14ac:dyDescent="0.15">
      <c r="A27" s="4" t="s">
        <v>25</v>
      </c>
      <c r="B27" s="4" t="s">
        <v>29</v>
      </c>
      <c r="C27" s="4" t="s">
        <v>31</v>
      </c>
      <c r="D27" s="17"/>
      <c r="F27" s="4" t="s">
        <v>21</v>
      </c>
      <c r="G27" s="4" t="s">
        <v>19</v>
      </c>
      <c r="H27" s="4" t="s">
        <v>23</v>
      </c>
      <c r="I27" s="18"/>
      <c r="J27" s="30">
        <v>2.4180000000000001</v>
      </c>
      <c r="K27" s="30">
        <v>2.2410000000000001</v>
      </c>
      <c r="L27" s="19">
        <v>500</v>
      </c>
      <c r="M27" s="19">
        <v>1</v>
      </c>
      <c r="N27" s="20">
        <f t="shared" si="2"/>
        <v>4.5584041287302385E-4</v>
      </c>
      <c r="O27" s="20">
        <f t="shared" si="3"/>
        <v>4.5867841669368397E-4</v>
      </c>
      <c r="P27" s="20">
        <f t="shared" si="4"/>
        <v>4.1833687664667854E-4</v>
      </c>
      <c r="Q27" s="20">
        <f t="shared" si="5"/>
        <v>8.9847259658580418E-4</v>
      </c>
    </row>
    <row r="28" spans="1:17" s="4" customFormat="1" ht="12" customHeight="1" x14ac:dyDescent="0.15">
      <c r="A28" s="4" t="s">
        <v>25</v>
      </c>
      <c r="B28" s="4" t="s">
        <v>29</v>
      </c>
      <c r="C28" s="4" t="s">
        <v>31</v>
      </c>
      <c r="D28" s="17"/>
      <c r="F28" s="4" t="s">
        <v>21</v>
      </c>
      <c r="G28" s="4" t="s">
        <v>19</v>
      </c>
      <c r="H28" s="4" t="s">
        <v>17</v>
      </c>
      <c r="I28" s="18"/>
      <c r="J28" s="30">
        <v>15.173999999999999</v>
      </c>
      <c r="K28" s="30">
        <v>14.766</v>
      </c>
      <c r="L28" s="19">
        <v>3968</v>
      </c>
      <c r="M28" s="19">
        <v>8</v>
      </c>
      <c r="N28" s="20">
        <f t="shared" si="2"/>
        <v>2.8605965363669409E-3</v>
      </c>
      <c r="O28" s="20">
        <f t="shared" si="3"/>
        <v>3.0222425260593207E-3</v>
      </c>
      <c r="P28" s="20">
        <f t="shared" si="4"/>
        <v>3.319921453068041E-3</v>
      </c>
      <c r="Q28" s="20">
        <f t="shared" si="5"/>
        <v>7.1877807726864335E-3</v>
      </c>
    </row>
    <row r="29" spans="1:17" s="4" customFormat="1" ht="12" customHeight="1" x14ac:dyDescent="0.15">
      <c r="A29" s="4" t="s">
        <v>25</v>
      </c>
      <c r="B29" s="4" t="s">
        <v>29</v>
      </c>
      <c r="C29" s="4" t="s">
        <v>31</v>
      </c>
      <c r="D29" s="17"/>
      <c r="F29" s="4" t="s">
        <v>21</v>
      </c>
      <c r="G29" s="4" t="s">
        <v>16</v>
      </c>
      <c r="H29" s="4" t="s">
        <v>17</v>
      </c>
      <c r="I29" s="18"/>
      <c r="J29" s="30">
        <v>81.138000000000019</v>
      </c>
      <c r="K29" s="30">
        <v>78.504999999999995</v>
      </c>
      <c r="L29" s="19">
        <v>22010</v>
      </c>
      <c r="M29" s="19">
        <v>121</v>
      </c>
      <c r="N29" s="20">
        <f t="shared" si="2"/>
        <v>1.5296103978367004E-2</v>
      </c>
      <c r="O29" s="20">
        <f t="shared" si="3"/>
        <v>1.6068071888682579E-2</v>
      </c>
      <c r="P29" s="20">
        <f t="shared" si="4"/>
        <v>1.8415189309986788E-2</v>
      </c>
      <c r="Q29" s="20">
        <f t="shared" si="5"/>
        <v>0.10871518418688229</v>
      </c>
    </row>
    <row r="30" spans="1:17" s="4" customFormat="1" ht="12" customHeight="1" x14ac:dyDescent="0.15">
      <c r="A30" s="4" t="s">
        <v>25</v>
      </c>
      <c r="B30" s="4" t="s">
        <v>29</v>
      </c>
      <c r="C30" s="4" t="s">
        <v>31</v>
      </c>
      <c r="D30" s="17"/>
      <c r="E30" s="4" t="s">
        <v>32</v>
      </c>
      <c r="F30" s="4" t="s">
        <v>28</v>
      </c>
      <c r="G30" s="4" t="s">
        <v>20</v>
      </c>
      <c r="H30" s="4" t="s">
        <v>17</v>
      </c>
      <c r="I30" s="18"/>
      <c r="J30" s="30">
        <v>5.0169999999999995</v>
      </c>
      <c r="K30" s="30">
        <v>4.3149999999999995</v>
      </c>
      <c r="L30" s="19">
        <v>2063</v>
      </c>
      <c r="M30" s="19">
        <v>2</v>
      </c>
      <c r="N30" s="20">
        <f t="shared" si="2"/>
        <v>9.4580287484861871E-4</v>
      </c>
      <c r="O30" s="20">
        <f t="shared" si="3"/>
        <v>8.8317597859582605E-4</v>
      </c>
      <c r="P30" s="20">
        <f t="shared" si="4"/>
        <v>1.7260579530441957E-3</v>
      </c>
      <c r="Q30" s="20">
        <f t="shared" si="5"/>
        <v>1.7969451931716084E-3</v>
      </c>
    </row>
    <row r="31" spans="1:17" s="4" customFormat="1" ht="12" customHeight="1" x14ac:dyDescent="0.15">
      <c r="A31" s="4" t="s">
        <v>25</v>
      </c>
      <c r="B31" s="4" t="s">
        <v>29</v>
      </c>
      <c r="C31" s="4" t="s">
        <v>31</v>
      </c>
      <c r="D31" s="17"/>
      <c r="E31" s="4" t="s">
        <v>32</v>
      </c>
      <c r="F31" s="4" t="s">
        <v>25</v>
      </c>
      <c r="G31" s="4" t="s">
        <v>19</v>
      </c>
      <c r="H31" s="4" t="s">
        <v>17</v>
      </c>
      <c r="I31" s="18"/>
      <c r="J31" s="30">
        <v>14.676</v>
      </c>
      <c r="K31" s="30">
        <v>13.691000000000001</v>
      </c>
      <c r="L31" s="19">
        <v>5613</v>
      </c>
      <c r="M31" s="19">
        <v>7</v>
      </c>
      <c r="N31" s="20">
        <f t="shared" si="2"/>
        <v>2.7667137714327945E-3</v>
      </c>
      <c r="O31" s="20">
        <f t="shared" si="3"/>
        <v>2.8022160655748448E-3</v>
      </c>
      <c r="P31" s="20">
        <f t="shared" si="4"/>
        <v>4.6962497772356131E-3</v>
      </c>
      <c r="Q31" s="20">
        <f t="shared" si="5"/>
        <v>6.2893081761006293E-3</v>
      </c>
    </row>
    <row r="32" spans="1:17" s="4" customFormat="1" ht="12" customHeight="1" x14ac:dyDescent="0.15">
      <c r="A32" s="4" t="s">
        <v>25</v>
      </c>
      <c r="B32" s="4" t="s">
        <v>29</v>
      </c>
      <c r="C32" s="4" t="s">
        <v>31</v>
      </c>
      <c r="D32" s="17"/>
      <c r="E32" s="4" t="s">
        <v>32</v>
      </c>
      <c r="F32" s="4" t="s">
        <v>25</v>
      </c>
      <c r="G32" s="4" t="s">
        <v>20</v>
      </c>
      <c r="H32" s="4" t="s">
        <v>17</v>
      </c>
      <c r="I32" s="18"/>
      <c r="J32" s="30">
        <v>36.996000000000002</v>
      </c>
      <c r="K32" s="30">
        <v>31.678000000000001</v>
      </c>
      <c r="L32" s="19">
        <v>13949</v>
      </c>
      <c r="M32" s="19">
        <v>9</v>
      </c>
      <c r="N32" s="20">
        <f t="shared" si="2"/>
        <v>6.9744714287222455E-3</v>
      </c>
      <c r="O32" s="20">
        <f t="shared" si="3"/>
        <v>6.4837192699788134E-3</v>
      </c>
      <c r="P32" s="20">
        <f t="shared" si="4"/>
        <v>1.1670762184689038E-2</v>
      </c>
      <c r="Q32" s="20">
        <f t="shared" si="5"/>
        <v>8.0862533692722376E-3</v>
      </c>
    </row>
    <row r="33" spans="1:17" s="4" customFormat="1" ht="12" customHeight="1" x14ac:dyDescent="0.15">
      <c r="A33" s="4" t="s">
        <v>25</v>
      </c>
      <c r="B33" s="4" t="s">
        <v>29</v>
      </c>
      <c r="C33" s="4" t="s">
        <v>31</v>
      </c>
      <c r="D33" s="17"/>
      <c r="E33" s="4" t="s">
        <v>33</v>
      </c>
      <c r="F33" s="4" t="s">
        <v>25</v>
      </c>
      <c r="G33" s="4" t="s">
        <v>24</v>
      </c>
      <c r="H33" s="4" t="s">
        <v>17</v>
      </c>
      <c r="I33" s="18"/>
      <c r="J33" s="30">
        <v>13.888999999999999</v>
      </c>
      <c r="K33" s="30">
        <v>12.916</v>
      </c>
      <c r="L33" s="19">
        <v>2550</v>
      </c>
      <c r="M33" s="19">
        <v>1</v>
      </c>
      <c r="N33" s="20">
        <f t="shared" si="2"/>
        <v>2.6183488396995152E-3</v>
      </c>
      <c r="O33" s="20">
        <f t="shared" si="3"/>
        <v>2.6435923382488275E-3</v>
      </c>
      <c r="P33" s="20">
        <f t="shared" si="4"/>
        <v>2.1335180708980605E-3</v>
      </c>
      <c r="Q33" s="20">
        <f t="shared" si="5"/>
        <v>8.9847259658580418E-4</v>
      </c>
    </row>
    <row r="34" spans="1:17" s="4" customFormat="1" ht="12" customHeight="1" x14ac:dyDescent="0.15">
      <c r="A34" s="4" t="s">
        <v>25</v>
      </c>
      <c r="B34" s="4" t="s">
        <v>29</v>
      </c>
      <c r="C34" s="4" t="s">
        <v>31</v>
      </c>
      <c r="D34" s="17"/>
      <c r="E34" s="4" t="s">
        <v>33</v>
      </c>
      <c r="F34" s="4" t="s">
        <v>25</v>
      </c>
      <c r="G34" s="4" t="s">
        <v>20</v>
      </c>
      <c r="H34" s="4" t="s">
        <v>17</v>
      </c>
      <c r="I34" s="18"/>
      <c r="J34" s="30">
        <v>39.112000000000002</v>
      </c>
      <c r="K34" s="30">
        <v>37.941000000000003</v>
      </c>
      <c r="L34" s="19">
        <v>7412</v>
      </c>
      <c r="M34" s="19">
        <v>4</v>
      </c>
      <c r="N34" s="20">
        <f t="shared" si="2"/>
        <v>7.3733789198882167E-3</v>
      </c>
      <c r="O34" s="20">
        <f t="shared" si="3"/>
        <v>7.7656036625502294E-3</v>
      </c>
      <c r="P34" s="20">
        <f t="shared" si="4"/>
        <v>6.2014258594103623E-3</v>
      </c>
      <c r="Q34" s="20">
        <f t="shared" si="5"/>
        <v>3.5938903863432167E-3</v>
      </c>
    </row>
    <row r="35" spans="1:17" s="4" customFormat="1" ht="12" customHeight="1" x14ac:dyDescent="0.15">
      <c r="A35" s="4" t="s">
        <v>25</v>
      </c>
      <c r="B35" s="4" t="s">
        <v>29</v>
      </c>
      <c r="C35" s="4" t="s">
        <v>31</v>
      </c>
      <c r="D35" s="17"/>
      <c r="E35" s="4" t="s">
        <v>34</v>
      </c>
      <c r="F35" s="4" t="s">
        <v>25</v>
      </c>
      <c r="G35" s="4" t="s">
        <v>24</v>
      </c>
      <c r="H35" s="4" t="s">
        <v>17</v>
      </c>
      <c r="I35" s="18"/>
      <c r="J35" s="30">
        <v>26.423000000000002</v>
      </c>
      <c r="K35" s="30">
        <v>24.905000000000001</v>
      </c>
      <c r="L35" s="19">
        <v>5250</v>
      </c>
      <c r="M35" s="19">
        <v>2</v>
      </c>
      <c r="N35" s="20">
        <f t="shared" si="2"/>
        <v>4.9812536101505002E-3</v>
      </c>
      <c r="O35" s="20">
        <f t="shared" si="3"/>
        <v>5.0974502310380185E-3</v>
      </c>
      <c r="P35" s="20">
        <f t="shared" si="4"/>
        <v>4.3925372047901243E-3</v>
      </c>
      <c r="Q35" s="20">
        <f t="shared" si="5"/>
        <v>1.7969451931716084E-3</v>
      </c>
    </row>
    <row r="36" spans="1:17" s="4" customFormat="1" ht="12" customHeight="1" x14ac:dyDescent="0.15">
      <c r="A36" s="4" t="s">
        <v>25</v>
      </c>
      <c r="B36" s="4" t="s">
        <v>29</v>
      </c>
      <c r="C36" s="4" t="s">
        <v>31</v>
      </c>
      <c r="D36" s="17"/>
      <c r="E36" s="4" t="s">
        <v>34</v>
      </c>
      <c r="F36" s="4" t="s">
        <v>25</v>
      </c>
      <c r="G36" s="4" t="s">
        <v>20</v>
      </c>
      <c r="H36" s="4" t="s">
        <v>17</v>
      </c>
      <c r="I36" s="18"/>
      <c r="J36" s="30">
        <v>33.578000000000003</v>
      </c>
      <c r="K36" s="30">
        <v>31.995999999999999</v>
      </c>
      <c r="L36" s="19">
        <v>6032</v>
      </c>
      <c r="M36" s="19">
        <v>3</v>
      </c>
      <c r="N36" s="20">
        <f t="shared" si="2"/>
        <v>6.3301114075477232E-3</v>
      </c>
      <c r="O36" s="20">
        <f t="shared" si="3"/>
        <v>6.5488061671267793E-3</v>
      </c>
      <c r="P36" s="20">
        <f t="shared" si="4"/>
        <v>5.04681607986553E-3</v>
      </c>
      <c r="Q36" s="20">
        <f t="shared" si="5"/>
        <v>2.6954177897574125E-3</v>
      </c>
    </row>
    <row r="37" spans="1:17" s="4" customFormat="1" ht="12" customHeight="1" x14ac:dyDescent="0.15">
      <c r="A37" s="4" t="s">
        <v>25</v>
      </c>
      <c r="B37" s="4" t="s">
        <v>29</v>
      </c>
      <c r="C37" s="4" t="s">
        <v>31</v>
      </c>
      <c r="D37" s="17"/>
      <c r="E37" s="4" t="s">
        <v>35</v>
      </c>
      <c r="F37" s="4" t="s">
        <v>25</v>
      </c>
      <c r="G37" s="4" t="s">
        <v>19</v>
      </c>
      <c r="H37" s="4" t="s">
        <v>17</v>
      </c>
      <c r="I37" s="18"/>
      <c r="J37" s="30">
        <v>13.977</v>
      </c>
      <c r="K37" s="30">
        <v>13.327</v>
      </c>
      <c r="L37" s="19">
        <v>2721</v>
      </c>
      <c r="M37" s="19">
        <v>3</v>
      </c>
      <c r="N37" s="20">
        <f t="shared" si="2"/>
        <v>2.6349385652300471E-3</v>
      </c>
      <c r="O37" s="20">
        <f t="shared" si="3"/>
        <v>2.7277140826759152E-3</v>
      </c>
      <c r="P37" s="20">
        <f t="shared" si="4"/>
        <v>2.2765892827112245E-3</v>
      </c>
      <c r="Q37" s="20">
        <f t="shared" si="5"/>
        <v>2.6954177897574125E-3</v>
      </c>
    </row>
    <row r="38" spans="1:17" s="4" customFormat="1" ht="12" customHeight="1" x14ac:dyDescent="0.15">
      <c r="A38" s="4" t="s">
        <v>25</v>
      </c>
      <c r="B38" s="4" t="s">
        <v>29</v>
      </c>
      <c r="C38" s="4" t="s">
        <v>31</v>
      </c>
      <c r="D38" s="17"/>
      <c r="E38" s="4" t="s">
        <v>35</v>
      </c>
      <c r="F38" s="4" t="s">
        <v>25</v>
      </c>
      <c r="G38" s="4" t="s">
        <v>20</v>
      </c>
      <c r="H38" s="4" t="s">
        <v>17</v>
      </c>
      <c r="I38" s="18"/>
      <c r="J38" s="30">
        <v>99.021999999999991</v>
      </c>
      <c r="K38" s="30">
        <v>90.623000000000005</v>
      </c>
      <c r="L38" s="19">
        <v>18941</v>
      </c>
      <c r="M38" s="19">
        <v>13</v>
      </c>
      <c r="N38" s="20">
        <f t="shared" si="2"/>
        <v>1.8667588653230999E-2</v>
      </c>
      <c r="O38" s="20">
        <f t="shared" si="3"/>
        <v>1.8548332956729908E-2</v>
      </c>
      <c r="P38" s="20">
        <f t="shared" si="4"/>
        <v>1.5847437561129475E-2</v>
      </c>
      <c r="Q38" s="20">
        <f t="shared" si="5"/>
        <v>1.1680143755615454E-2</v>
      </c>
    </row>
    <row r="39" spans="1:17" s="4" customFormat="1" ht="12" customHeight="1" x14ac:dyDescent="0.15">
      <c r="A39" s="4" t="s">
        <v>25</v>
      </c>
      <c r="B39" s="4" t="s">
        <v>29</v>
      </c>
      <c r="C39" s="4" t="s">
        <v>31</v>
      </c>
      <c r="D39" s="17"/>
      <c r="E39" s="4" t="s">
        <v>36</v>
      </c>
      <c r="F39" s="4" t="s">
        <v>25</v>
      </c>
      <c r="G39" s="4" t="s">
        <v>19</v>
      </c>
      <c r="H39" s="4" t="s">
        <v>17</v>
      </c>
      <c r="I39" s="18"/>
      <c r="J39" s="30">
        <v>3.4540000000000002</v>
      </c>
      <c r="K39" s="30">
        <v>3.3740000000000001</v>
      </c>
      <c r="L39" s="19">
        <v>730</v>
      </c>
      <c r="M39" s="19">
        <v>1</v>
      </c>
      <c r="N39" s="20">
        <f t="shared" si="2"/>
        <v>6.5114672707337646E-4</v>
      </c>
      <c r="O39" s="20">
        <f t="shared" si="3"/>
        <v>6.9057607225546174E-4</v>
      </c>
      <c r="P39" s="20">
        <f t="shared" si="4"/>
        <v>6.1077183990415065E-4</v>
      </c>
      <c r="Q39" s="20">
        <f t="shared" si="5"/>
        <v>8.9847259658580418E-4</v>
      </c>
    </row>
    <row r="40" spans="1:17" s="4" customFormat="1" ht="12" customHeight="1" x14ac:dyDescent="0.15">
      <c r="A40" s="4" t="s">
        <v>25</v>
      </c>
      <c r="B40" s="4" t="s">
        <v>29</v>
      </c>
      <c r="C40" s="4" t="s">
        <v>31</v>
      </c>
      <c r="D40" s="17"/>
      <c r="E40" s="4" t="s">
        <v>36</v>
      </c>
      <c r="F40" s="4" t="s">
        <v>25</v>
      </c>
      <c r="G40" s="4" t="s">
        <v>20</v>
      </c>
      <c r="H40" s="4" t="s">
        <v>17</v>
      </c>
      <c r="I40" s="18"/>
      <c r="J40" s="30">
        <v>67.549000000000007</v>
      </c>
      <c r="K40" s="30">
        <v>64.076999999999998</v>
      </c>
      <c r="L40" s="19">
        <v>13090</v>
      </c>
      <c r="M40" s="19">
        <v>7</v>
      </c>
      <c r="N40" s="20">
        <f t="shared" si="2"/>
        <v>1.2734311021157935E-2</v>
      </c>
      <c r="O40" s="20">
        <f t="shared" si="3"/>
        <v>1.3115009775315122E-2</v>
      </c>
      <c r="P40" s="20">
        <f t="shared" si="4"/>
        <v>1.0952059430610044E-2</v>
      </c>
      <c r="Q40" s="20">
        <f t="shared" si="5"/>
        <v>6.2893081761006293E-3</v>
      </c>
    </row>
    <row r="41" spans="1:17" s="4" customFormat="1" ht="12" customHeight="1" x14ac:dyDescent="0.15">
      <c r="A41" s="4" t="s">
        <v>25</v>
      </c>
      <c r="B41" s="4" t="s">
        <v>29</v>
      </c>
      <c r="C41" s="4" t="s">
        <v>31</v>
      </c>
      <c r="D41" s="17"/>
      <c r="E41" s="4" t="s">
        <v>37</v>
      </c>
      <c r="F41" s="4" t="s">
        <v>25</v>
      </c>
      <c r="G41" s="4" t="s">
        <v>19</v>
      </c>
      <c r="H41" s="4" t="s">
        <v>17</v>
      </c>
      <c r="I41" s="18"/>
      <c r="J41" s="30">
        <v>7.0360000000000005</v>
      </c>
      <c r="K41" s="30">
        <v>6.9269999999999996</v>
      </c>
      <c r="L41" s="19">
        <v>2378</v>
      </c>
      <c r="M41" s="19">
        <v>3</v>
      </c>
      <c r="N41" s="20">
        <f t="shared" si="2"/>
        <v>1.3264239640093448E-3</v>
      </c>
      <c r="O41" s="20">
        <f t="shared" si="3"/>
        <v>1.4177891086288035E-3</v>
      </c>
      <c r="P41" s="20">
        <f t="shared" si="4"/>
        <v>1.9896101853316031E-3</v>
      </c>
      <c r="Q41" s="20">
        <f t="shared" si="5"/>
        <v>2.6954177897574125E-3</v>
      </c>
    </row>
    <row r="42" spans="1:17" s="4" customFormat="1" ht="12" customHeight="1" x14ac:dyDescent="0.15">
      <c r="A42" s="4" t="s">
        <v>25</v>
      </c>
      <c r="B42" s="4" t="s">
        <v>29</v>
      </c>
      <c r="C42" s="4" t="s">
        <v>31</v>
      </c>
      <c r="D42" s="17"/>
      <c r="E42" s="4" t="s">
        <v>37</v>
      </c>
      <c r="F42" s="4" t="s">
        <v>25</v>
      </c>
      <c r="G42" s="4" t="s">
        <v>16</v>
      </c>
      <c r="H42" s="4" t="s">
        <v>17</v>
      </c>
      <c r="I42" s="18"/>
      <c r="J42" s="30">
        <v>0.94199999999999995</v>
      </c>
      <c r="K42" s="30">
        <v>0.92800000000000005</v>
      </c>
      <c r="L42" s="19">
        <v>318</v>
      </c>
      <c r="M42" s="19">
        <v>1</v>
      </c>
      <c r="N42" s="20">
        <f t="shared" si="2"/>
        <v>1.7758547102001175E-4</v>
      </c>
      <c r="O42" s="20">
        <f t="shared" si="3"/>
        <v>1.899391212368312E-4</v>
      </c>
      <c r="P42" s="20">
        <f t="shared" si="4"/>
        <v>2.6606225354728756E-4</v>
      </c>
      <c r="Q42" s="20">
        <f t="shared" si="5"/>
        <v>8.9847259658580418E-4</v>
      </c>
    </row>
    <row r="43" spans="1:17" s="4" customFormat="1" ht="12" customHeight="1" x14ac:dyDescent="0.15">
      <c r="A43" s="4" t="s">
        <v>25</v>
      </c>
      <c r="B43" s="4" t="s">
        <v>29</v>
      </c>
      <c r="C43" s="4" t="s">
        <v>31</v>
      </c>
      <c r="D43" s="17"/>
      <c r="E43" s="4" t="s">
        <v>37</v>
      </c>
      <c r="F43" s="4" t="s">
        <v>25</v>
      </c>
      <c r="G43" s="4" t="s">
        <v>20</v>
      </c>
      <c r="H43" s="4" t="s">
        <v>17</v>
      </c>
      <c r="I43" s="18"/>
      <c r="J43" s="30">
        <v>54.221999999999994</v>
      </c>
      <c r="K43" s="30">
        <v>50.755000000000003</v>
      </c>
      <c r="L43" s="19">
        <v>13357</v>
      </c>
      <c r="M43" s="19">
        <v>9</v>
      </c>
      <c r="N43" s="20">
        <f t="shared" si="2"/>
        <v>1.0221910201323859E-2</v>
      </c>
      <c r="O43" s="20">
        <f t="shared" si="3"/>
        <v>1.0388319071525182E-2</v>
      </c>
      <c r="P43" s="20">
        <f t="shared" si="4"/>
        <v>1.1175451322739371E-2</v>
      </c>
      <c r="Q43" s="20">
        <f t="shared" si="5"/>
        <v>8.0862533692722376E-3</v>
      </c>
    </row>
    <row r="44" spans="1:17" s="4" customFormat="1" ht="12" customHeight="1" x14ac:dyDescent="0.15">
      <c r="A44" s="4" t="s">
        <v>25</v>
      </c>
      <c r="B44" s="4" t="s">
        <v>29</v>
      </c>
      <c r="C44" s="4" t="s">
        <v>31</v>
      </c>
      <c r="D44" s="17"/>
      <c r="E44" s="4" t="s">
        <v>37</v>
      </c>
      <c r="F44" s="4" t="s">
        <v>21</v>
      </c>
      <c r="G44" s="4" t="s">
        <v>16</v>
      </c>
      <c r="H44" s="4" t="s">
        <v>17</v>
      </c>
      <c r="I44" s="18"/>
      <c r="J44" s="30">
        <v>0.37</v>
      </c>
      <c r="K44" s="30">
        <v>0.36199999999999999</v>
      </c>
      <c r="L44" s="19">
        <v>125</v>
      </c>
      <c r="M44" s="19">
        <v>1</v>
      </c>
      <c r="N44" s="20">
        <f t="shared" si="2"/>
        <v>6.9752255071554514E-5</v>
      </c>
      <c r="O44" s="20">
        <f t="shared" si="3"/>
        <v>7.4092631344539753E-5</v>
      </c>
      <c r="P44" s="20">
        <f t="shared" si="4"/>
        <v>1.0458421916166963E-4</v>
      </c>
      <c r="Q44" s="20">
        <f t="shared" si="5"/>
        <v>8.9847259658580418E-4</v>
      </c>
    </row>
    <row r="45" spans="1:17" s="4" customFormat="1" ht="12" customHeight="1" x14ac:dyDescent="0.15">
      <c r="A45" s="4" t="s">
        <v>25</v>
      </c>
      <c r="B45" s="4" t="s">
        <v>29</v>
      </c>
      <c r="C45" s="4" t="s">
        <v>31</v>
      </c>
      <c r="D45" s="17"/>
      <c r="E45" s="4" t="s">
        <v>38</v>
      </c>
      <c r="F45" s="4" t="s">
        <v>25</v>
      </c>
      <c r="G45" s="4" t="s">
        <v>19</v>
      </c>
      <c r="H45" s="4" t="s">
        <v>17</v>
      </c>
      <c r="I45" s="18"/>
      <c r="J45" s="30">
        <v>5.6920000000000002</v>
      </c>
      <c r="K45" s="30">
        <v>5.4539999999999997</v>
      </c>
      <c r="L45" s="19">
        <v>934</v>
      </c>
      <c r="M45" s="19">
        <v>1</v>
      </c>
      <c r="N45" s="20">
        <f t="shared" si="2"/>
        <v>1.0730536104521305E-3</v>
      </c>
      <c r="O45" s="20">
        <f t="shared" si="3"/>
        <v>1.1163016888207731E-3</v>
      </c>
      <c r="P45" s="20">
        <f t="shared" si="4"/>
        <v>7.8145328557599546E-4</v>
      </c>
      <c r="Q45" s="20">
        <f t="shared" si="5"/>
        <v>8.9847259658580418E-4</v>
      </c>
    </row>
    <row r="46" spans="1:17" s="4" customFormat="1" ht="12" customHeight="1" x14ac:dyDescent="0.15">
      <c r="A46" s="4" t="s">
        <v>25</v>
      </c>
      <c r="B46" s="4" t="s">
        <v>29</v>
      </c>
      <c r="C46" s="4" t="s">
        <v>31</v>
      </c>
      <c r="D46" s="17"/>
      <c r="E46" s="4" t="s">
        <v>38</v>
      </c>
      <c r="F46" s="4" t="s">
        <v>25</v>
      </c>
      <c r="G46" s="4" t="s">
        <v>20</v>
      </c>
      <c r="H46" s="4" t="s">
        <v>17</v>
      </c>
      <c r="I46" s="18"/>
      <c r="J46" s="30">
        <v>37.308999999999997</v>
      </c>
      <c r="K46" s="30">
        <v>33.402000000000001</v>
      </c>
      <c r="L46" s="19">
        <v>8008</v>
      </c>
      <c r="M46" s="19">
        <v>5</v>
      </c>
      <c r="N46" s="20">
        <f t="shared" si="2"/>
        <v>7.0334780661206135E-3</v>
      </c>
      <c r="O46" s="20">
        <f t="shared" si="3"/>
        <v>6.8365803098627545E-3</v>
      </c>
      <c r="P46" s="20">
        <f t="shared" si="4"/>
        <v>6.7000834163732032E-3</v>
      </c>
      <c r="Q46" s="20">
        <f t="shared" si="5"/>
        <v>4.4923629829290209E-3</v>
      </c>
    </row>
    <row r="47" spans="1:17" s="4" customFormat="1" ht="12" customHeight="1" x14ac:dyDescent="0.15">
      <c r="A47" s="4" t="s">
        <v>25</v>
      </c>
      <c r="B47" s="4" t="s">
        <v>29</v>
      </c>
      <c r="C47" s="4" t="s">
        <v>31</v>
      </c>
      <c r="D47" s="17"/>
      <c r="E47" s="4" t="s">
        <v>39</v>
      </c>
      <c r="F47" s="4" t="s">
        <v>25</v>
      </c>
      <c r="G47" s="4" t="s">
        <v>19</v>
      </c>
      <c r="H47" s="4" t="s">
        <v>17</v>
      </c>
      <c r="I47" s="18"/>
      <c r="J47" s="30">
        <v>16.194000000000003</v>
      </c>
      <c r="K47" s="30">
        <v>15.727</v>
      </c>
      <c r="L47" s="19">
        <v>2475</v>
      </c>
      <c r="M47" s="19">
        <v>3</v>
      </c>
      <c r="N47" s="20">
        <f t="shared" si="2"/>
        <v>3.05288653683447E-3</v>
      </c>
      <c r="O47" s="20">
        <f t="shared" si="3"/>
        <v>3.2189359479435822E-3</v>
      </c>
      <c r="P47" s="20">
        <f t="shared" si="4"/>
        <v>2.0707675394010588E-3</v>
      </c>
      <c r="Q47" s="20">
        <f t="shared" si="5"/>
        <v>2.6954177897574125E-3</v>
      </c>
    </row>
    <row r="48" spans="1:17" s="4" customFormat="1" ht="12" customHeight="1" x14ac:dyDescent="0.15">
      <c r="A48" s="4" t="s">
        <v>25</v>
      </c>
      <c r="B48" s="4" t="s">
        <v>29</v>
      </c>
      <c r="C48" s="4" t="s">
        <v>31</v>
      </c>
      <c r="D48" s="17"/>
      <c r="E48" s="4" t="s">
        <v>39</v>
      </c>
      <c r="F48" s="4" t="s">
        <v>25</v>
      </c>
      <c r="G48" s="4" t="s">
        <v>20</v>
      </c>
      <c r="H48" s="4" t="s">
        <v>17</v>
      </c>
      <c r="I48" s="18"/>
      <c r="J48" s="30">
        <v>31.806999999999999</v>
      </c>
      <c r="K48" s="30">
        <v>29.876000000000001</v>
      </c>
      <c r="L48" s="19">
        <v>4938</v>
      </c>
      <c r="M48" s="19">
        <v>3</v>
      </c>
      <c r="N48" s="20">
        <f t="shared" si="2"/>
        <v>5.9962431812457685E-3</v>
      </c>
      <c r="O48" s="20">
        <f t="shared" si="3"/>
        <v>6.1148935194736739E-3</v>
      </c>
      <c r="P48" s="20">
        <f t="shared" si="4"/>
        <v>4.1314949937625968E-3</v>
      </c>
      <c r="Q48" s="20">
        <f t="shared" si="5"/>
        <v>2.6954177897574125E-3</v>
      </c>
    </row>
    <row r="49" spans="1:17" s="4" customFormat="1" ht="12" customHeight="1" x14ac:dyDescent="0.15">
      <c r="A49" s="4" t="s">
        <v>25</v>
      </c>
      <c r="B49" s="4" t="s">
        <v>29</v>
      </c>
      <c r="C49" s="4" t="s">
        <v>31</v>
      </c>
      <c r="D49" s="17"/>
      <c r="E49" s="4" t="s">
        <v>40</v>
      </c>
      <c r="F49" s="4" t="s">
        <v>25</v>
      </c>
      <c r="G49" s="4" t="s">
        <v>24</v>
      </c>
      <c r="H49" s="4" t="s">
        <v>17</v>
      </c>
      <c r="I49" s="18"/>
      <c r="J49" s="30">
        <v>18.550999999999998</v>
      </c>
      <c r="K49" s="30">
        <v>15.881</v>
      </c>
      <c r="L49" s="19">
        <v>3000</v>
      </c>
      <c r="M49" s="19">
        <v>1</v>
      </c>
      <c r="N49" s="20">
        <f t="shared" si="2"/>
        <v>3.4972272536011018E-3</v>
      </c>
      <c r="O49" s="20">
        <f t="shared" si="3"/>
        <v>3.2504560176315907E-3</v>
      </c>
      <c r="P49" s="20">
        <f t="shared" si="4"/>
        <v>2.5100212598800713E-3</v>
      </c>
      <c r="Q49" s="20">
        <f t="shared" si="5"/>
        <v>8.9847259658580418E-4</v>
      </c>
    </row>
    <row r="50" spans="1:17" s="4" customFormat="1" ht="12" customHeight="1" x14ac:dyDescent="0.15">
      <c r="A50" s="4" t="s">
        <v>25</v>
      </c>
      <c r="B50" s="4" t="s">
        <v>29</v>
      </c>
      <c r="C50" s="4" t="s">
        <v>31</v>
      </c>
      <c r="D50" s="17"/>
      <c r="E50" s="4" t="s">
        <v>40</v>
      </c>
      <c r="F50" s="4" t="s">
        <v>25</v>
      </c>
      <c r="G50" s="4" t="s">
        <v>20</v>
      </c>
      <c r="H50" s="4" t="s">
        <v>17</v>
      </c>
      <c r="I50" s="18"/>
      <c r="J50" s="30">
        <v>61.448</v>
      </c>
      <c r="K50" s="30">
        <v>54.025999999999996</v>
      </c>
      <c r="L50" s="19">
        <v>7855</v>
      </c>
      <c r="M50" s="19">
        <v>4</v>
      </c>
      <c r="N50" s="20">
        <f t="shared" si="2"/>
        <v>1.1584152890910492E-2</v>
      </c>
      <c r="O50" s="20">
        <f t="shared" si="3"/>
        <v>1.1057813538729571E-2</v>
      </c>
      <c r="P50" s="20">
        <f t="shared" si="4"/>
        <v>6.5720723321193199E-3</v>
      </c>
      <c r="Q50" s="20">
        <f t="shared" si="5"/>
        <v>3.5938903863432167E-3</v>
      </c>
    </row>
    <row r="51" spans="1:17" s="4" customFormat="1" ht="12" customHeight="1" x14ac:dyDescent="0.15">
      <c r="A51" s="4" t="s">
        <v>25</v>
      </c>
      <c r="B51" s="4" t="s">
        <v>29</v>
      </c>
      <c r="C51" s="4" t="s">
        <v>31</v>
      </c>
      <c r="D51" s="17"/>
      <c r="E51" s="4" t="s">
        <v>41</v>
      </c>
      <c r="F51" s="4" t="s">
        <v>25</v>
      </c>
      <c r="G51" s="4" t="s">
        <v>24</v>
      </c>
      <c r="H51" s="4" t="s">
        <v>17</v>
      </c>
      <c r="I51" s="18"/>
      <c r="J51" s="30">
        <v>35.234999999999999</v>
      </c>
      <c r="K51" s="30">
        <v>30.773</v>
      </c>
      <c r="L51" s="19">
        <v>7500</v>
      </c>
      <c r="M51" s="19">
        <v>1</v>
      </c>
      <c r="N51" s="20">
        <f t="shared" si="2"/>
        <v>6.6424883985033061E-3</v>
      </c>
      <c r="O51" s="20">
        <f t="shared" si="3"/>
        <v>6.298487691617464E-3</v>
      </c>
      <c r="P51" s="20">
        <f t="shared" si="4"/>
        <v>6.2750531497001777E-3</v>
      </c>
      <c r="Q51" s="20">
        <f t="shared" si="5"/>
        <v>8.9847259658580418E-4</v>
      </c>
    </row>
    <row r="52" spans="1:17" s="4" customFormat="1" ht="12" customHeight="1" x14ac:dyDescent="0.15">
      <c r="A52" s="4" t="s">
        <v>25</v>
      </c>
      <c r="B52" s="4" t="s">
        <v>29</v>
      </c>
      <c r="C52" s="4" t="s">
        <v>31</v>
      </c>
      <c r="D52" s="17"/>
      <c r="E52" s="4" t="s">
        <v>41</v>
      </c>
      <c r="F52" s="4" t="s">
        <v>25</v>
      </c>
      <c r="G52" s="4" t="s">
        <v>20</v>
      </c>
      <c r="H52" s="4" t="s">
        <v>17</v>
      </c>
      <c r="I52" s="18"/>
      <c r="J52" s="30">
        <v>74.766000000000005</v>
      </c>
      <c r="K52" s="30">
        <v>73.355000000000004</v>
      </c>
      <c r="L52" s="19">
        <v>15355</v>
      </c>
      <c r="M52" s="19">
        <v>9</v>
      </c>
      <c r="N52" s="20">
        <f t="shared" si="2"/>
        <v>1.4094857034269851E-2</v>
      </c>
      <c r="O52" s="20">
        <f t="shared" si="3"/>
        <v>1.5013991636129044E-2</v>
      </c>
      <c r="P52" s="20">
        <f t="shared" si="4"/>
        <v>1.2847125481819498E-2</v>
      </c>
      <c r="Q52" s="20">
        <f t="shared" si="5"/>
        <v>8.0862533692722376E-3</v>
      </c>
    </row>
    <row r="53" spans="1:17" s="4" customFormat="1" ht="12" customHeight="1" x14ac:dyDescent="0.15">
      <c r="A53" s="4" t="s">
        <v>25</v>
      </c>
      <c r="B53" s="4" t="s">
        <v>29</v>
      </c>
      <c r="C53" s="4" t="s">
        <v>31</v>
      </c>
      <c r="D53" s="4" t="s">
        <v>42</v>
      </c>
      <c r="E53" s="4" t="s">
        <v>22</v>
      </c>
      <c r="F53" s="4" t="s">
        <v>42</v>
      </c>
      <c r="G53" s="4" t="s">
        <v>19</v>
      </c>
      <c r="H53" s="4" t="s">
        <v>17</v>
      </c>
      <c r="I53" s="18"/>
      <c r="J53" s="30">
        <v>170.27799999999993</v>
      </c>
      <c r="K53" s="30">
        <v>160.36999999999998</v>
      </c>
      <c r="L53" s="19">
        <v>32029</v>
      </c>
      <c r="M53" s="19">
        <v>46</v>
      </c>
      <c r="N53" s="20">
        <f t="shared" si="2"/>
        <v>3.2100741862362579E-2</v>
      </c>
      <c r="O53" s="20">
        <f t="shared" si="3"/>
        <v>3.2823854388739887E-2</v>
      </c>
      <c r="P53" s="20">
        <f t="shared" si="4"/>
        <v>2.6797823644232933E-2</v>
      </c>
      <c r="Q53" s="20">
        <f t="shared" si="5"/>
        <v>4.1329739442946989E-2</v>
      </c>
    </row>
    <row r="54" spans="1:17" s="4" customFormat="1" ht="12" customHeight="1" x14ac:dyDescent="0.15">
      <c r="A54" s="4" t="s">
        <v>25</v>
      </c>
      <c r="B54" s="4" t="s">
        <v>29</v>
      </c>
      <c r="C54" s="4" t="s">
        <v>31</v>
      </c>
      <c r="D54" s="4" t="s">
        <v>42</v>
      </c>
      <c r="F54" s="4" t="s">
        <v>42</v>
      </c>
      <c r="G54" s="4" t="s">
        <v>16</v>
      </c>
      <c r="H54" s="4" t="s">
        <v>17</v>
      </c>
      <c r="I54" s="18"/>
      <c r="J54" s="30">
        <v>8.157</v>
      </c>
      <c r="K54" s="30">
        <v>7.7170000000000005</v>
      </c>
      <c r="L54" s="19">
        <v>1384</v>
      </c>
      <c r="M54" s="19">
        <v>4</v>
      </c>
      <c r="N54" s="20">
        <f t="shared" si="2"/>
        <v>1.5377544449153248E-3</v>
      </c>
      <c r="O54" s="20">
        <f t="shared" si="3"/>
        <v>1.5794829726127441E-3</v>
      </c>
      <c r="P54" s="20">
        <f t="shared" si="4"/>
        <v>1.1579564745580061E-3</v>
      </c>
      <c r="Q54" s="20">
        <f t="shared" si="5"/>
        <v>3.5938903863432167E-3</v>
      </c>
    </row>
    <row r="55" spans="1:17" s="4" customFormat="1" ht="12" customHeight="1" x14ac:dyDescent="0.15">
      <c r="A55" s="4" t="s">
        <v>25</v>
      </c>
      <c r="B55" s="4" t="s">
        <v>29</v>
      </c>
      <c r="C55" s="4" t="s">
        <v>31</v>
      </c>
      <c r="D55" s="4" t="s">
        <v>42</v>
      </c>
      <c r="F55" s="4" t="s">
        <v>42</v>
      </c>
      <c r="G55" s="4" t="s">
        <v>24</v>
      </c>
      <c r="H55" s="4" t="s">
        <v>17</v>
      </c>
      <c r="I55" s="18"/>
      <c r="J55" s="30">
        <v>155.03100000000003</v>
      </c>
      <c r="K55" s="30">
        <v>142.75700000000001</v>
      </c>
      <c r="L55" s="19">
        <v>28494</v>
      </c>
      <c r="M55" s="19">
        <v>9</v>
      </c>
      <c r="N55" s="20">
        <f t="shared" si="2"/>
        <v>2.9226383394589647E-2</v>
      </c>
      <c r="O55" s="20">
        <f t="shared" si="3"/>
        <v>2.9218899925006803E-2</v>
      </c>
      <c r="P55" s="20">
        <f t="shared" si="4"/>
        <v>2.3840181926340916E-2</v>
      </c>
      <c r="Q55" s="20">
        <f t="shared" si="5"/>
        <v>8.0862533692722376E-3</v>
      </c>
    </row>
    <row r="56" spans="1:17" s="4" customFormat="1" ht="12" customHeight="1" x14ac:dyDescent="0.15">
      <c r="A56" s="4" t="s">
        <v>25</v>
      </c>
      <c r="B56" s="4" t="s">
        <v>29</v>
      </c>
      <c r="C56" s="4" t="s">
        <v>31</v>
      </c>
      <c r="D56" s="4" t="s">
        <v>42</v>
      </c>
      <c r="F56" s="4" t="s">
        <v>42</v>
      </c>
      <c r="G56" s="4" t="s">
        <v>20</v>
      </c>
      <c r="H56" s="4" t="s">
        <v>17</v>
      </c>
      <c r="I56" s="18"/>
      <c r="J56" s="30">
        <v>117.50399999999999</v>
      </c>
      <c r="K56" s="30">
        <v>106.90100000000001</v>
      </c>
      <c r="L56" s="19">
        <v>23458</v>
      </c>
      <c r="M56" s="19">
        <v>19</v>
      </c>
      <c r="N56" s="20">
        <f t="shared" ref="N56:N59" si="6">J56/$J$3</f>
        <v>2.2151808053859297E-2</v>
      </c>
      <c r="O56" s="20">
        <f t="shared" ref="O56:O59" si="7">K56/$K$3</f>
        <v>2.1880045257907859E-2</v>
      </c>
      <c r="P56" s="20">
        <f t="shared" ref="P56:P59" si="8">L56/$L$3</f>
        <v>1.962669290475557E-2</v>
      </c>
      <c r="Q56" s="20">
        <f t="shared" ref="Q56:Q59" si="9">M56/$M$3</f>
        <v>1.7070979335130278E-2</v>
      </c>
    </row>
    <row r="57" spans="1:17" s="4" customFormat="1" ht="12" customHeight="1" x14ac:dyDescent="0.15">
      <c r="A57" s="4" t="s">
        <v>25</v>
      </c>
      <c r="B57" s="4" t="s">
        <v>29</v>
      </c>
      <c r="C57" s="4" t="s">
        <v>31</v>
      </c>
      <c r="D57" s="4" t="s">
        <v>42</v>
      </c>
      <c r="F57" s="4" t="s">
        <v>43</v>
      </c>
      <c r="G57" s="4" t="s">
        <v>24</v>
      </c>
      <c r="H57" s="4" t="s">
        <v>17</v>
      </c>
      <c r="I57" s="18"/>
      <c r="J57" s="30">
        <v>59.862999999999992</v>
      </c>
      <c r="K57" s="30">
        <v>36.945999999999998</v>
      </c>
      <c r="L57" s="19">
        <v>8754</v>
      </c>
      <c r="M57" s="19">
        <v>3</v>
      </c>
      <c r="N57" s="20">
        <f t="shared" si="6"/>
        <v>1.1285349311752613E-2</v>
      </c>
      <c r="O57" s="20">
        <f t="shared" si="7"/>
        <v>7.5619512642413414E-3</v>
      </c>
      <c r="P57" s="20">
        <f t="shared" si="8"/>
        <v>7.3242420363300474E-3</v>
      </c>
      <c r="Q57" s="20">
        <f t="shared" si="9"/>
        <v>2.6954177897574125E-3</v>
      </c>
    </row>
    <row r="58" spans="1:17" s="4" customFormat="1" ht="12" customHeight="1" x14ac:dyDescent="0.15">
      <c r="A58" s="4" t="s">
        <v>25</v>
      </c>
      <c r="B58" s="4" t="s">
        <v>29</v>
      </c>
      <c r="C58" s="4" t="s">
        <v>31</v>
      </c>
      <c r="D58" s="4" t="s">
        <v>42</v>
      </c>
      <c r="F58" s="4" t="s">
        <v>43</v>
      </c>
      <c r="G58" s="4" t="s">
        <v>20</v>
      </c>
      <c r="H58" s="4" t="s">
        <v>17</v>
      </c>
      <c r="I58" s="18"/>
      <c r="J58" s="30">
        <v>28.171999999999997</v>
      </c>
      <c r="K58" s="30">
        <v>24.097000000000001</v>
      </c>
      <c r="L58" s="19">
        <v>4466</v>
      </c>
      <c r="M58" s="19">
        <v>2</v>
      </c>
      <c r="N58" s="20">
        <f t="shared" si="6"/>
        <v>5.3109744050698201E-3</v>
      </c>
      <c r="O58" s="20">
        <f t="shared" si="7"/>
        <v>4.9320722030645713E-3</v>
      </c>
      <c r="P58" s="20">
        <f t="shared" si="8"/>
        <v>3.7365849822081328E-3</v>
      </c>
      <c r="Q58" s="20">
        <f t="shared" si="9"/>
        <v>1.7969451931716084E-3</v>
      </c>
    </row>
    <row r="59" spans="1:17" s="4" customFormat="1" ht="12" customHeight="1" x14ac:dyDescent="0.15">
      <c r="A59" s="4" t="s">
        <v>25</v>
      </c>
      <c r="B59" s="4" t="s">
        <v>29</v>
      </c>
      <c r="C59" s="4" t="s">
        <v>31</v>
      </c>
      <c r="D59" s="4" t="s">
        <v>42</v>
      </c>
      <c r="F59" s="4" t="s">
        <v>18</v>
      </c>
      <c r="G59" s="4" t="s">
        <v>19</v>
      </c>
      <c r="H59" s="4" t="s">
        <v>17</v>
      </c>
      <c r="I59" s="18"/>
      <c r="J59" s="30">
        <v>2.2280000000000002</v>
      </c>
      <c r="K59" s="30">
        <v>2.0710000000000002</v>
      </c>
      <c r="L59" s="19">
        <v>422</v>
      </c>
      <c r="M59" s="19">
        <v>1</v>
      </c>
      <c r="N59" s="20">
        <f t="shared" si="6"/>
        <v>4.2002168729573912E-4</v>
      </c>
      <c r="O59" s="20">
        <f t="shared" si="7"/>
        <v>4.2388353457055759E-4</v>
      </c>
      <c r="P59" s="20">
        <f t="shared" si="8"/>
        <v>3.5307632388979668E-4</v>
      </c>
      <c r="Q59" s="20">
        <f t="shared" si="9"/>
        <v>8.9847259658580418E-4</v>
      </c>
    </row>
    <row r="60" spans="1:17" ht="12" customHeight="1" x14ac:dyDescent="0.2"/>
    <row r="61" spans="1:17" ht="12" customHeight="1" x14ac:dyDescent="0.2"/>
  </sheetData>
  <autoFilter ref="A4:I59" xr:uid="{DA81A7EA-965E-4A82-AE29-01BDBA268226}"/>
  <mergeCells count="1">
    <mergeCell ref="A1:Q1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6D01-2C44-4040-B7EE-37A8C195D81E}">
  <dimension ref="A2:B6"/>
  <sheetViews>
    <sheetView workbookViewId="0">
      <selection activeCell="H19" sqref="H19"/>
    </sheetView>
  </sheetViews>
  <sheetFormatPr baseColWidth="10" defaultRowHeight="12.75" x14ac:dyDescent="0.2"/>
  <sheetData>
    <row r="2" spans="1:2" x14ac:dyDescent="0.2">
      <c r="A2" t="s">
        <v>45</v>
      </c>
      <c r="B2" t="s">
        <v>46</v>
      </c>
    </row>
    <row r="3" spans="1:2" x14ac:dyDescent="0.2">
      <c r="A3" t="s">
        <v>47</v>
      </c>
      <c r="B3" s="22">
        <v>45237</v>
      </c>
    </row>
    <row r="4" spans="1:2" x14ac:dyDescent="0.2">
      <c r="A4" t="s">
        <v>44</v>
      </c>
      <c r="B4" t="s">
        <v>48</v>
      </c>
    </row>
    <row r="5" spans="1:2" x14ac:dyDescent="0.2">
      <c r="B5" t="s">
        <v>49</v>
      </c>
    </row>
    <row r="6" spans="1:2" x14ac:dyDescent="0.2">
      <c r="B6" t="s">
        <v>50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DDC5-087F-4EB5-8E55-1F34C4960224}">
  <dimension ref="A1:A28"/>
  <sheetViews>
    <sheetView showGridLines="0" workbookViewId="0">
      <selection activeCell="D12" sqref="D12"/>
    </sheetView>
  </sheetViews>
  <sheetFormatPr baseColWidth="10" defaultColWidth="11.42578125" defaultRowHeight="15" x14ac:dyDescent="0.25"/>
  <cols>
    <col min="1" max="1" width="74.28515625" style="23" customWidth="1"/>
    <col min="2" max="16384" width="11.42578125" style="26"/>
  </cols>
  <sheetData>
    <row r="1" spans="1:1" ht="53.25" customHeight="1" x14ac:dyDescent="0.25"/>
    <row r="2" spans="1:1" ht="19.5" customHeight="1" x14ac:dyDescent="0.25">
      <c r="A2" s="25" t="s">
        <v>68</v>
      </c>
    </row>
    <row r="3" spans="1:1" ht="3" customHeight="1" x14ac:dyDescent="0.25">
      <c r="A3" s="29"/>
    </row>
    <row r="4" spans="1:1" x14ac:dyDescent="0.25">
      <c r="A4" s="23" t="s">
        <v>67</v>
      </c>
    </row>
    <row r="5" spans="1:1" x14ac:dyDescent="0.25">
      <c r="A5" s="23" t="s">
        <v>66</v>
      </c>
    </row>
    <row r="6" spans="1:1" x14ac:dyDescent="0.25">
      <c r="A6" s="23" t="s">
        <v>65</v>
      </c>
    </row>
    <row r="7" spans="1:1" x14ac:dyDescent="0.25">
      <c r="A7" s="23" t="s">
        <v>64</v>
      </c>
    </row>
    <row r="8" spans="1:1" x14ac:dyDescent="0.25">
      <c r="A8" s="23" t="s">
        <v>63</v>
      </c>
    </row>
    <row r="9" spans="1:1" x14ac:dyDescent="0.25">
      <c r="A9" s="23" t="s">
        <v>57</v>
      </c>
    </row>
    <row r="10" spans="1:1" x14ac:dyDescent="0.25">
      <c r="A10" s="23" t="s">
        <v>56</v>
      </c>
    </row>
    <row r="13" spans="1:1" ht="19.5" customHeight="1" x14ac:dyDescent="0.25">
      <c r="A13" s="25" t="s">
        <v>62</v>
      </c>
    </row>
    <row r="14" spans="1:1" ht="3" customHeight="1" x14ac:dyDescent="0.25">
      <c r="A14" s="29"/>
    </row>
    <row r="15" spans="1:1" x14ac:dyDescent="0.25">
      <c r="A15" s="23" t="s">
        <v>61</v>
      </c>
    </row>
    <row r="16" spans="1:1" x14ac:dyDescent="0.25">
      <c r="A16" s="23" t="s">
        <v>60</v>
      </c>
    </row>
    <row r="17" spans="1:1" x14ac:dyDescent="0.25">
      <c r="A17" s="23" t="s">
        <v>59</v>
      </c>
    </row>
    <row r="18" spans="1:1" x14ac:dyDescent="0.25">
      <c r="A18" s="23" t="s">
        <v>58</v>
      </c>
    </row>
    <row r="19" spans="1:1" x14ac:dyDescent="0.25">
      <c r="A19" s="23" t="s">
        <v>57</v>
      </c>
    </row>
    <row r="20" spans="1:1" x14ac:dyDescent="0.25">
      <c r="A20" s="23" t="s">
        <v>56</v>
      </c>
    </row>
    <row r="23" spans="1:1" ht="19.5" customHeight="1" x14ac:dyDescent="0.25">
      <c r="A23" s="25" t="s">
        <v>55</v>
      </c>
    </row>
    <row r="24" spans="1:1" ht="3" customHeight="1" x14ac:dyDescent="0.25">
      <c r="A24" s="24"/>
    </row>
    <row r="25" spans="1:1" ht="28.5" x14ac:dyDescent="0.25">
      <c r="A25" s="28" t="s">
        <v>54</v>
      </c>
    </row>
    <row r="26" spans="1:1" x14ac:dyDescent="0.25">
      <c r="A26" s="27" t="s">
        <v>53</v>
      </c>
    </row>
    <row r="27" spans="1:1" x14ac:dyDescent="0.25">
      <c r="A27" s="27" t="s">
        <v>52</v>
      </c>
    </row>
    <row r="28" spans="1:1" x14ac:dyDescent="0.25">
      <c r="A28" s="27" t="s">
        <v>51</v>
      </c>
    </row>
  </sheetData>
  <pageMargins left="0.7" right="0.7" top="0.78740157499999996" bottom="0.78740157499999996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20a38a-d7e5-4f2d-9d04-4e7253d25786" xsi:nil="true"/>
    <lcf76f155ced4ddcb4097134ff3c332f xmlns="fabcedbb-aa24-4c6c-96e8-91906eabe0d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12BF7EA5A234484C95407687C2B81" ma:contentTypeVersion="18" ma:contentTypeDescription="Create a new document." ma:contentTypeScope="" ma:versionID="63263ba23d19472c59277efb7ca975dc">
  <xsd:schema xmlns:xsd="http://www.w3.org/2001/XMLSchema" xmlns:xs="http://www.w3.org/2001/XMLSchema" xmlns:p="http://schemas.microsoft.com/office/2006/metadata/properties" xmlns:ns2="4d5add17-8262-48cb-acd0-22bae8822680" xmlns:ns3="fabcedbb-aa24-4c6c-96e8-91906eabe0d8" xmlns:ns4="0f20a38a-d7e5-4f2d-9d04-4e7253d25786" targetNamespace="http://schemas.microsoft.com/office/2006/metadata/properties" ma:root="true" ma:fieldsID="205257d50d4355a32a320d203e57c8a5" ns2:_="" ns3:_="" ns4:_="">
    <xsd:import namespace="4d5add17-8262-48cb-acd0-22bae8822680"/>
    <xsd:import namespace="fabcedbb-aa24-4c6c-96e8-91906eabe0d8"/>
    <xsd:import namespace="0f20a38a-d7e5-4f2d-9d04-4e7253d257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add17-8262-48cb-acd0-22bae882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cedbb-aa24-4c6c-96e8-91906eabe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8f4780-c71a-4417-85db-0344dc6100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0a38a-d7e5-4f2d-9d04-4e7253d2578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1ef17e8-bd09-4643-a280-1de9d3000849}" ma:internalName="TaxCatchAll" ma:showField="CatchAllData" ma:web="4d5add17-8262-48cb-acd0-22bae8822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511A6F-1312-48CD-A11B-E7AA1D112A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ABC75E-355A-47A3-A728-6635396D498A}">
  <ds:schemaRefs>
    <ds:schemaRef ds:uri="http://schemas.microsoft.com/office/2006/metadata/properties"/>
    <ds:schemaRef ds:uri="http://schemas.microsoft.com/office/infopath/2007/PartnerControls"/>
    <ds:schemaRef ds:uri="0f20a38a-d7e5-4f2d-9d04-4e7253d25786"/>
    <ds:schemaRef ds:uri="fabcedbb-aa24-4c6c-96e8-91906eabe0d8"/>
  </ds:schemaRefs>
</ds:datastoreItem>
</file>

<file path=customXml/itemProps3.xml><?xml version="1.0" encoding="utf-8"?>
<ds:datastoreItem xmlns:ds="http://schemas.openxmlformats.org/officeDocument/2006/customXml" ds:itemID="{947C8556-A64A-40B8-A712-6D08FF296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add17-8262-48cb-acd0-22bae8822680"/>
    <ds:schemaRef ds:uri="fabcedbb-aa24-4c6c-96e8-91906eabe0d8"/>
    <ds:schemaRef ds:uri="0f20a38a-d7e5-4f2d-9d04-4e7253d257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Selektion</vt:lpstr>
      <vt:lpstr>Definitionen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Arndt</dc:creator>
  <cp:lastModifiedBy>Birgit Arndt</cp:lastModifiedBy>
  <dcterms:created xsi:type="dcterms:W3CDTF">2023-11-07T10:41:22Z</dcterms:created>
  <dcterms:modified xsi:type="dcterms:W3CDTF">2024-04-04T05:14:37Z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0x010100BF512BF7EA5A234484C95407687C2B81</vt:lpwstr>
  </property>
  <property fmtid="{D5CDD505-2E9C-101B-9397-08002B2CF9AE}" pid="3" name="MediaServiceImageTags">
    <vt:lpwstr/>
  </property>
</Properties>
</file>